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BUET\BUET Books\Level 3\Level 3 Term 2\Lab\OCF Lab\exp 8\"/>
    </mc:Choice>
  </mc:AlternateContent>
  <bookViews>
    <workbookView xWindow="0" yWindow="0" windowWidth="15360" windowHeight="20475" tabRatio="500"/>
  </bookViews>
  <sheets>
    <sheet name="Sheet1" sheetId="1" r:id="rId1"/>
    <sheet name="Sheet2" sheetId="2" state="hidden" r:id="rId2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44" i="1" l="1"/>
  <c r="K45" i="1"/>
  <c r="K46" i="1"/>
  <c r="K47" i="1"/>
  <c r="K48" i="1"/>
  <c r="K49" i="1"/>
  <c r="K43" i="1"/>
  <c r="J44" i="1"/>
  <c r="J45" i="1"/>
  <c r="J46" i="1"/>
  <c r="J47" i="1"/>
  <c r="J48" i="1"/>
  <c r="J49" i="1"/>
  <c r="J43" i="1"/>
  <c r="J10" i="1"/>
  <c r="I11" i="1"/>
  <c r="I12" i="1"/>
  <c r="I13" i="1"/>
  <c r="I14" i="1"/>
  <c r="I15" i="1"/>
  <c r="I16" i="1"/>
  <c r="M9" i="1"/>
  <c r="I10" i="1"/>
  <c r="C7" i="1"/>
  <c r="N9" i="1"/>
  <c r="N10" i="1"/>
  <c r="F11" i="1"/>
  <c r="K11" i="1"/>
  <c r="N11" i="1"/>
  <c r="F12" i="1"/>
  <c r="K12" i="1"/>
  <c r="N12" i="1"/>
  <c r="F13" i="1"/>
  <c r="K13" i="1"/>
  <c r="N13" i="1"/>
  <c r="F14" i="1"/>
  <c r="K14" i="1"/>
  <c r="N14" i="1"/>
  <c r="F15" i="1"/>
  <c r="K15" i="1"/>
  <c r="N15" i="1"/>
  <c r="F16" i="1"/>
  <c r="K16" i="1"/>
  <c r="F10" i="1"/>
  <c r="K10" i="1"/>
  <c r="M10" i="1"/>
  <c r="M11" i="1"/>
  <c r="M12" i="1"/>
  <c r="M13" i="1"/>
  <c r="M14" i="1"/>
  <c r="M15" i="1"/>
  <c r="J11" i="1"/>
  <c r="J12" i="1"/>
  <c r="J13" i="1"/>
  <c r="J14" i="1"/>
  <c r="J15" i="1"/>
  <c r="J16" i="1"/>
  <c r="G11" i="1"/>
  <c r="H11" i="1"/>
  <c r="G12" i="1"/>
  <c r="H12" i="1"/>
  <c r="G13" i="1"/>
  <c r="H13" i="1"/>
  <c r="G14" i="1"/>
  <c r="H14" i="1"/>
  <c r="G15" i="1"/>
  <c r="H15" i="1"/>
  <c r="G16" i="1"/>
  <c r="H16" i="1"/>
  <c r="G10" i="1"/>
  <c r="H10" i="1"/>
  <c r="L11" i="1"/>
  <c r="L12" i="1"/>
  <c r="L13" i="1"/>
  <c r="L14" i="1"/>
  <c r="L15" i="1"/>
  <c r="L16" i="1"/>
  <c r="L17" i="1"/>
  <c r="L18" i="1"/>
  <c r="L10" i="1"/>
  <c r="M16" i="1"/>
  <c r="M17" i="1"/>
  <c r="M18" i="1"/>
  <c r="N16" i="1"/>
  <c r="N17" i="1"/>
  <c r="N18" i="1"/>
  <c r="E16" i="1"/>
  <c r="E15" i="1"/>
  <c r="E14" i="1"/>
  <c r="E13" i="1"/>
  <c r="E12" i="1"/>
  <c r="E11" i="1"/>
  <c r="E10" i="1"/>
</calcChain>
</file>

<file path=xl/sharedStrings.xml><?xml version="1.0" encoding="utf-8"?>
<sst xmlns="http://schemas.openxmlformats.org/spreadsheetml/2006/main" count="27" uniqueCount="19">
  <si>
    <t>Q</t>
  </si>
  <si>
    <t>b</t>
  </si>
  <si>
    <t>Yc</t>
  </si>
  <si>
    <t>section</t>
  </si>
  <si>
    <t>y1</t>
  </si>
  <si>
    <t>Y2</t>
  </si>
  <si>
    <t>y3</t>
  </si>
  <si>
    <t>y</t>
  </si>
  <si>
    <t>Y/yc</t>
  </si>
  <si>
    <t>E/yc</t>
  </si>
  <si>
    <t>E</t>
  </si>
  <si>
    <t>F</t>
  </si>
  <si>
    <t>yc</t>
  </si>
  <si>
    <t>q</t>
  </si>
  <si>
    <t>F/yc^2*rho*g*b</t>
  </si>
  <si>
    <t>yc/y</t>
  </si>
  <si>
    <t>Exp 08 Data Calculation</t>
  </si>
  <si>
    <t xml:space="preserve">Just Input value of Q , y1, y2 &amp; y3 rest of the calculation will be automaticaaly done :) 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</si>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</sst>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0.00000"/>
  </numFmts>
  <fonts count="9" x14ac:knownFonts="1">
    <font>
      <sz val="12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8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5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4" fillId="0" borderId="2" applyNumberFormat="0" applyFill="0" applyAlignment="0" applyProtection="0"/>
    <xf numFmtId="0" fontId="5" fillId="5" borderId="0" applyNumberFormat="0" applyBorder="0" applyAlignment="0" applyProtection="0"/>
    <xf numFmtId="0" fontId="6" fillId="6" borderId="3" applyNumberFormat="0" applyAlignment="0" applyProtection="0"/>
  </cellStyleXfs>
  <cellXfs count="20">
    <xf numFmtId="0" fontId="0" fillId="0" borderId="0" xfId="0"/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horizontal="left"/>
    </xf>
    <xf numFmtId="2" fontId="0" fillId="0" borderId="1" xfId="0" applyNumberFormat="1" applyBorder="1"/>
    <xf numFmtId="0" fontId="2" fillId="3" borderId="1" xfId="2" applyBorder="1"/>
    <xf numFmtId="0" fontId="6" fillId="6" borderId="3" xfId="6"/>
    <xf numFmtId="0" fontId="4" fillId="0" borderId="2" xfId="4"/>
    <xf numFmtId="2" fontId="0" fillId="0" borderId="0" xfId="0" applyNumberFormat="1"/>
    <xf numFmtId="2" fontId="0" fillId="0" borderId="1" xfId="0" applyNumberFormat="1" applyFill="1" applyBorder="1"/>
    <xf numFmtId="2" fontId="8" fillId="7" borderId="1" xfId="3" applyNumberFormat="1" applyFont="1" applyFill="1" applyBorder="1"/>
    <xf numFmtId="0" fontId="0" fillId="0" borderId="0" xfId="0" applyFont="1"/>
    <xf numFmtId="165" fontId="1" fillId="0" borderId="1" xfId="1" applyNumberFormat="1" applyFill="1" applyBorder="1"/>
    <xf numFmtId="164" fontId="1" fillId="2" borderId="1" xfId="1" applyNumberFormat="1" applyBorder="1"/>
    <xf numFmtId="165" fontId="0" fillId="0" borderId="0" xfId="0" applyNumberFormat="1"/>
    <xf numFmtId="165" fontId="0" fillId="0" borderId="0" xfId="0" applyNumberFormat="1" applyFont="1"/>
    <xf numFmtId="166" fontId="1" fillId="0" borderId="1" xfId="1" applyNumberFormat="1" applyFill="1" applyBorder="1"/>
    <xf numFmtId="165" fontId="3" fillId="0" borderId="0" xfId="0" applyNumberFormat="1" applyFont="1"/>
    <xf numFmtId="0" fontId="7" fillId="5" borderId="0" xfId="5" applyFont="1" applyAlignment="1">
      <alignment horizontal="center" vertical="center"/>
    </xf>
    <xf numFmtId="2" fontId="1" fillId="2" borderId="1" xfId="1" applyNumberFormat="1" applyBorder="1"/>
  </cellXfs>
  <cellStyles count="7">
    <cellStyle name="Accent2" xfId="2" builtinId="33"/>
    <cellStyle name="Accent5" xfId="3" builtinId="45"/>
    <cellStyle name="Calculation" xfId="6" builtinId="22"/>
    <cellStyle name="Good" xfId="5" builtinId="26"/>
    <cellStyle name="Heading 1" xfId="4" builtinId="16"/>
    <cellStyle name="Neutral" xfId="1" builtinId="2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Sheet1!$H$9</c:f>
              <c:strCache>
                <c:ptCount val="1"/>
                <c:pt idx="0">
                  <c:v>E/yc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Sheet1!$H$10:$H$16</c:f>
              <c:numCache>
                <c:formatCode>0.00</c:formatCode>
                <c:ptCount val="7"/>
                <c:pt idx="0">
                  <c:v>4.2444819259863955</c:v>
                </c:pt>
                <c:pt idx="1">
                  <c:v>3.8474424344909481</c:v>
                </c:pt>
                <c:pt idx="2">
                  <c:v>1.568335852121002</c:v>
                </c:pt>
                <c:pt idx="3">
                  <c:v>1.5867172985470541</c:v>
                </c:pt>
                <c:pt idx="4">
                  <c:v>2.7115884451799896</c:v>
                </c:pt>
                <c:pt idx="5">
                  <c:v>2.1442222556863384</c:v>
                </c:pt>
                <c:pt idx="6">
                  <c:v>1.8735264130680731</c:v>
                </c:pt>
              </c:numCache>
            </c:numRef>
          </c:xVal>
          <c:yVal>
            <c:numRef>
              <c:f>Sheet1!$F$10:$F$16</c:f>
              <c:numCache>
                <c:formatCode>0.00</c:formatCode>
                <c:ptCount val="7"/>
                <c:pt idx="0">
                  <c:v>4.2163567463210283</c:v>
                </c:pt>
                <c:pt idx="1">
                  <c:v>3.8130530575424948</c:v>
                </c:pt>
                <c:pt idx="2">
                  <c:v>1.2465750380427389</c:v>
                </c:pt>
                <c:pt idx="3">
                  <c:v>0.79438605365468662</c:v>
                </c:pt>
                <c:pt idx="4">
                  <c:v>0.47255785755868529</c:v>
                </c:pt>
                <c:pt idx="5">
                  <c:v>0.56218089950947037</c:v>
                </c:pt>
                <c:pt idx="6">
                  <c:v>0.63550884292374921</c:v>
                </c:pt>
              </c:numCache>
            </c:numRef>
          </c:yVal>
          <c:smooth val="0"/>
        </c:ser>
        <c:dLbls>
          <c:dLblPos val="r"/>
          <c:showLegendKey val="0"/>
          <c:showVal val="1"/>
          <c:showCatName val="0"/>
          <c:showSerName val="0"/>
          <c:showPercent val="0"/>
          <c:showBubbleSize val="0"/>
        </c:dLbls>
        <c:axId val="395939280"/>
        <c:axId val="230407936"/>
      </c:scatterChart>
      <c:valAx>
        <c:axId val="395939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0407936"/>
        <c:crosses val="autoZero"/>
        <c:crossBetween val="midCat"/>
      </c:valAx>
      <c:valAx>
        <c:axId val="230407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59392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Sheet2!$K$7</c:f>
              <c:strCache>
                <c:ptCount val="1"/>
                <c:pt idx="0">
                  <c:v>Y/yc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Sheet2!$J$8:$J$14</c:f>
              <c:numCache>
                <c:formatCode>0.00</c:formatCode>
                <c:ptCount val="7"/>
                <c:pt idx="0">
                  <c:v>4.2444819259863955</c:v>
                </c:pt>
                <c:pt idx="1">
                  <c:v>3.8474424344909481</c:v>
                </c:pt>
                <c:pt idx="2">
                  <c:v>2.7115884451799896</c:v>
                </c:pt>
                <c:pt idx="3">
                  <c:v>2.1442222556863384</c:v>
                </c:pt>
                <c:pt idx="4">
                  <c:v>1.8735264130680731</c:v>
                </c:pt>
                <c:pt idx="5">
                  <c:v>1.5867172985470541</c:v>
                </c:pt>
                <c:pt idx="6">
                  <c:v>1.568335852121002</c:v>
                </c:pt>
              </c:numCache>
            </c:numRef>
          </c:xVal>
          <c:yVal>
            <c:numRef>
              <c:f>Sheet2!$K$8:$K$14</c:f>
              <c:numCache>
                <c:formatCode>0.00</c:formatCode>
                <c:ptCount val="7"/>
                <c:pt idx="0">
                  <c:v>4.2163567463210283</c:v>
                </c:pt>
                <c:pt idx="1">
                  <c:v>3.8130530575424948</c:v>
                </c:pt>
                <c:pt idx="2">
                  <c:v>0.47255785755868529</c:v>
                </c:pt>
                <c:pt idx="3">
                  <c:v>0.56218089950947037</c:v>
                </c:pt>
                <c:pt idx="4">
                  <c:v>0.63550884292374921</c:v>
                </c:pt>
                <c:pt idx="5">
                  <c:v>0.79438605365468662</c:v>
                </c:pt>
                <c:pt idx="6">
                  <c:v>1.2465750380427389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8075792"/>
        <c:axId val="268078512"/>
      </c:scatterChart>
      <c:valAx>
        <c:axId val="2680757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8078512"/>
        <c:crosses val="autoZero"/>
        <c:crossBetween val="midCat"/>
      </c:valAx>
      <c:valAx>
        <c:axId val="26807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80757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47624</xdr:colOff>
      <xdr:row>18</xdr:row>
      <xdr:rowOff>114299</xdr:rowOff>
    </xdr:from>
    <xdr:to>
      <xdr:col>12</xdr:col>
      <xdr:colOff>628650</xdr:colOff>
      <xdr:row>37</xdr:row>
      <xdr:rowOff>38100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0.36036</cdr:x>
      <cdr:y>0.1683</cdr:y>
    </cdr:from>
    <cdr:to>
      <cdr:x>0.91772</cdr:x>
      <cdr:y>0.8699</cdr:y>
    </cdr:to>
    <cdr:sp macro="" textlink="">
      <cdr:nvSpPr>
        <cdr:cNvPr id="13" name="Freeform 12"/>
        <cdr:cNvSpPr/>
      </cdr:nvSpPr>
      <cdr:spPr>
        <a:xfrm xmlns:a="http://schemas.openxmlformats.org/drawingml/2006/main">
          <a:off x="2667001" y="628402"/>
          <a:ext cx="4125012" cy="2619623"/>
        </a:xfrm>
        <a:custGeom xmlns:a="http://schemas.openxmlformats.org/drawingml/2006/main">
          <a:avLst/>
          <a:gdLst>
            <a:gd name="connsiteX0" fmla="*/ 4042705 w 4043392"/>
            <a:gd name="connsiteY0" fmla="*/ 248 h 2495798"/>
            <a:gd name="connsiteX1" fmla="*/ 3423580 w 4043392"/>
            <a:gd name="connsiteY1" fmla="*/ 305048 h 2495798"/>
            <a:gd name="connsiteX2" fmla="*/ 32680 w 4043392"/>
            <a:gd name="connsiteY2" fmla="*/ 1952873 h 2495798"/>
            <a:gd name="connsiteX3" fmla="*/ 1737655 w 4043392"/>
            <a:gd name="connsiteY3" fmla="*/ 2495798 h 249579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4043392" h="2495798">
              <a:moveTo>
                <a:pt x="4042705" y="248"/>
              </a:moveTo>
              <a:cubicBezTo>
                <a:pt x="4067311" y="-10071"/>
                <a:pt x="3423580" y="305048"/>
                <a:pt x="3423580" y="305048"/>
              </a:cubicBezTo>
              <a:cubicBezTo>
                <a:pt x="2755242" y="630486"/>
                <a:pt x="313667" y="1587748"/>
                <a:pt x="32680" y="1952873"/>
              </a:cubicBezTo>
              <a:cubicBezTo>
                <a:pt x="-248307" y="2317998"/>
                <a:pt x="1364593" y="2468811"/>
                <a:pt x="1737655" y="2495798"/>
              </a:cubicBezTo>
            </a:path>
          </a:pathLst>
        </a:custGeom>
      </cdr:spPr>
      <cdr:style>
        <a:lnRef xmlns:a="http://schemas.openxmlformats.org/drawingml/2006/main" idx="3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495300</xdr:colOff>
      <xdr:row>3</xdr:row>
      <xdr:rowOff>190500</xdr:rowOff>
    </xdr:from>
    <xdr:to>
      <xdr:col>8</xdr:col>
      <xdr:colOff>266700</xdr:colOff>
      <xdr:row>17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N49"/>
  <sheetViews>
    <sheetView tabSelected="1" workbookViewId="0">
      <pane ySplit="7" topLeftCell="A41" activePane="bottomLeft" state="frozen"/>
      <selection pane="bottomLeft" activeCell="L46" sqref="L46"/>
    </sheetView>
  </sheetViews>
  <sheetFormatPr defaultColWidth="11" defaultRowHeight="15.75" x14ac:dyDescent="0.25"/>
  <cols>
    <col min="5" max="5" width="9.5" customWidth="1"/>
    <col min="10" max="10" width="14" style="8" bestFit="1" customWidth="1"/>
    <col min="11" max="11" width="11" style="8"/>
    <col min="14" max="14" width="11" style="14"/>
  </cols>
  <sheetData>
    <row r="2" spans="1:14" x14ac:dyDescent="0.25">
      <c r="B2" s="18" t="s">
        <v>16</v>
      </c>
      <c r="C2" s="18"/>
      <c r="D2" s="18"/>
      <c r="E2" s="18"/>
      <c r="F2" s="18"/>
      <c r="G2" s="18"/>
      <c r="H2" s="18"/>
    </row>
    <row r="3" spans="1:14" x14ac:dyDescent="0.25">
      <c r="B3" s="18"/>
      <c r="C3" s="18"/>
      <c r="D3" s="18"/>
      <c r="E3" s="18"/>
      <c r="F3" s="18"/>
      <c r="G3" s="18"/>
      <c r="H3" s="18"/>
      <c r="L3" s="11"/>
      <c r="M3" s="11"/>
      <c r="N3" s="15"/>
    </row>
    <row r="4" spans="1:14" x14ac:dyDescent="0.25">
      <c r="B4" s="18"/>
      <c r="C4" s="18"/>
      <c r="D4" s="18"/>
      <c r="E4" s="18"/>
      <c r="F4" s="18"/>
      <c r="G4" s="18"/>
      <c r="H4" s="18"/>
      <c r="L4" s="11"/>
      <c r="M4" s="11"/>
      <c r="N4" s="15"/>
    </row>
    <row r="5" spans="1:14" x14ac:dyDescent="0.25">
      <c r="B5" s="5" t="s">
        <v>0</v>
      </c>
      <c r="C5" s="6">
        <v>7.9000000000000008E-3</v>
      </c>
      <c r="L5" s="11"/>
      <c r="M5" s="11"/>
      <c r="N5" s="15"/>
    </row>
    <row r="6" spans="1:14" x14ac:dyDescent="0.25">
      <c r="B6" s="5" t="s">
        <v>1</v>
      </c>
      <c r="C6">
        <v>0.30480000000000002</v>
      </c>
      <c r="L6" s="11"/>
      <c r="M6" s="11"/>
      <c r="N6" s="15"/>
    </row>
    <row r="7" spans="1:14" x14ac:dyDescent="0.25">
      <c r="B7" s="5" t="s">
        <v>2</v>
      </c>
      <c r="C7">
        <f>(C5^2/(9.81*C6^2))^(1/3)</f>
        <v>4.0912097903127963E-2</v>
      </c>
      <c r="L7" s="11"/>
      <c r="M7" s="11"/>
      <c r="N7" s="15"/>
    </row>
    <row r="8" spans="1:14" x14ac:dyDescent="0.25">
      <c r="L8" s="1" t="s">
        <v>1</v>
      </c>
      <c r="M8" s="1" t="s">
        <v>13</v>
      </c>
      <c r="N8" s="17" t="s">
        <v>12</v>
      </c>
    </row>
    <row r="9" spans="1:14" x14ac:dyDescent="0.25">
      <c r="A9" s="2" t="s">
        <v>3</v>
      </c>
      <c r="B9" s="2" t="s">
        <v>4</v>
      </c>
      <c r="C9" s="2" t="s">
        <v>5</v>
      </c>
      <c r="D9" s="2" t="s">
        <v>6</v>
      </c>
      <c r="E9" s="3" t="s">
        <v>7</v>
      </c>
      <c r="F9" s="2" t="s">
        <v>8</v>
      </c>
      <c r="G9" s="2" t="s">
        <v>10</v>
      </c>
      <c r="H9" s="2" t="s">
        <v>9</v>
      </c>
      <c r="I9" s="2" t="s">
        <v>11</v>
      </c>
      <c r="J9" s="4" t="s">
        <v>14</v>
      </c>
      <c r="K9" s="9" t="s">
        <v>15</v>
      </c>
      <c r="L9" s="1">
        <v>0.30480000000000002</v>
      </c>
      <c r="M9" s="1">
        <f>C5</f>
        <v>7.9000000000000008E-3</v>
      </c>
      <c r="N9" s="17">
        <f>C7</f>
        <v>4.0912097903127963E-2</v>
      </c>
    </row>
    <row r="10" spans="1:14" x14ac:dyDescent="0.25">
      <c r="A10" s="2">
        <v>1</v>
      </c>
      <c r="B10" s="6">
        <v>0.17249999999999999</v>
      </c>
      <c r="C10" s="6">
        <v>0.17249999999999999</v>
      </c>
      <c r="D10" s="6">
        <v>0.17249999999999999</v>
      </c>
      <c r="E10" s="2">
        <f>1/3*(B10+C10+D10)</f>
        <v>0.17249999999999999</v>
      </c>
      <c r="F10" s="4">
        <f>E10/N9</f>
        <v>4.2163567463210283</v>
      </c>
      <c r="G10" s="4">
        <f>E10+(M9^2/(2*9.81*L9^2*E10^2))</f>
        <v>0.17365066010401253</v>
      </c>
      <c r="H10" s="4">
        <f>G10/N9</f>
        <v>4.2444819259863955</v>
      </c>
      <c r="I10" s="16">
        <f>(0.5*9.81*L9*E10^2)+((M9^2)/(L9*E10))</f>
        <v>4.5673901389334887E-2</v>
      </c>
      <c r="J10" s="19">
        <f>I10/(L9*N9^2*9.81)</f>
        <v>9.1260036881705417</v>
      </c>
      <c r="K10" s="10">
        <f>1/F10</f>
        <v>0.23717158204711866</v>
      </c>
      <c r="L10" s="1">
        <f>L9</f>
        <v>0.30480000000000002</v>
      </c>
      <c r="M10" s="1">
        <f>M9</f>
        <v>7.9000000000000008E-3</v>
      </c>
      <c r="N10" s="17">
        <f>N9</f>
        <v>4.0912097903127963E-2</v>
      </c>
    </row>
    <row r="11" spans="1:14" x14ac:dyDescent="0.25">
      <c r="A11" s="2">
        <v>2</v>
      </c>
      <c r="B11" s="6">
        <v>0.155</v>
      </c>
      <c r="C11" s="6">
        <v>0.155</v>
      </c>
      <c r="D11" s="6">
        <v>0.158</v>
      </c>
      <c r="E11" s="2">
        <f t="shared" ref="E11:E16" si="0">1/3*(B11+C11+D11)</f>
        <v>0.15599999999999997</v>
      </c>
      <c r="F11" s="4">
        <f t="shared" ref="F11:F16" si="1">E11/N10</f>
        <v>3.8130530575424948</v>
      </c>
      <c r="G11" s="4">
        <f t="shared" ref="G11:G16" si="2">E11+(M10^2/(2*9.81*L10^2*E11^2))</f>
        <v>0.15740694155654267</v>
      </c>
      <c r="H11" s="4">
        <f t="shared" ref="H11:H16" si="3">G11/N10</f>
        <v>3.8474424344909481</v>
      </c>
      <c r="I11" s="12">
        <f t="shared" ref="I11:I16" si="4">(0.5*9.81*L10*E11^2)+((M10^2)/(L10*E11))</f>
        <v>3.7695937052254921E-2</v>
      </c>
      <c r="J11" s="19">
        <f t="shared" ref="J11:J16" si="5">I11/(N10^2*9.81*L10)</f>
        <v>7.531943847657649</v>
      </c>
      <c r="K11" s="10">
        <f t="shared" ref="K11:K16" si="6">1/F11</f>
        <v>0.26225703784056392</v>
      </c>
      <c r="L11" s="1">
        <f t="shared" ref="L11:L18" si="7">L10</f>
        <v>0.30480000000000002</v>
      </c>
      <c r="M11" s="1">
        <f t="shared" ref="M11:M18" si="8">M10</f>
        <v>7.9000000000000008E-3</v>
      </c>
      <c r="N11" s="17">
        <f t="shared" ref="N11:N18" si="9">N10</f>
        <v>4.0912097903127963E-2</v>
      </c>
    </row>
    <row r="12" spans="1:14" x14ac:dyDescent="0.25">
      <c r="A12" s="2">
        <v>3</v>
      </c>
      <c r="B12" s="6">
        <v>5.0999999999999997E-2</v>
      </c>
      <c r="C12" s="6">
        <v>5.0999999999999997E-2</v>
      </c>
      <c r="D12" s="6">
        <v>5.0999999999999997E-2</v>
      </c>
      <c r="E12" s="2">
        <f t="shared" si="0"/>
        <v>5.0999999999999997E-2</v>
      </c>
      <c r="F12" s="4">
        <f t="shared" si="1"/>
        <v>1.2465750380427389</v>
      </c>
      <c r="G12" s="4">
        <f t="shared" si="2"/>
        <v>6.4163909926960055E-2</v>
      </c>
      <c r="H12" s="4">
        <f t="shared" si="3"/>
        <v>1.568335852121002</v>
      </c>
      <c r="I12" s="12">
        <f t="shared" si="4"/>
        <v>7.9034568527797857E-3</v>
      </c>
      <c r="J12" s="19">
        <f t="shared" si="5"/>
        <v>1.5791726608361758</v>
      </c>
      <c r="K12" s="10">
        <f t="shared" si="6"/>
        <v>0.80219799810054826</v>
      </c>
      <c r="L12" s="1">
        <f t="shared" si="7"/>
        <v>0.30480000000000002</v>
      </c>
      <c r="M12" s="1">
        <f t="shared" si="8"/>
        <v>7.9000000000000008E-3</v>
      </c>
      <c r="N12" s="17">
        <f t="shared" si="9"/>
        <v>4.0912097903127963E-2</v>
      </c>
    </row>
    <row r="13" spans="1:14" x14ac:dyDescent="0.25">
      <c r="A13" s="2">
        <v>4</v>
      </c>
      <c r="B13" s="6">
        <v>3.4000000000000002E-2</v>
      </c>
      <c r="C13" s="6">
        <v>3.3000000000000002E-2</v>
      </c>
      <c r="D13" s="6">
        <v>3.0499999999999999E-2</v>
      </c>
      <c r="E13" s="2">
        <f t="shared" si="0"/>
        <v>3.2500000000000001E-2</v>
      </c>
      <c r="F13" s="4">
        <f t="shared" si="1"/>
        <v>0.79438605365468662</v>
      </c>
      <c r="G13" s="4">
        <f t="shared" si="2"/>
        <v>6.4915933462743797E-2</v>
      </c>
      <c r="H13" s="4">
        <f t="shared" si="3"/>
        <v>1.5867172985470541</v>
      </c>
      <c r="I13" s="12">
        <f t="shared" si="4"/>
        <v>7.8793623126236622E-3</v>
      </c>
      <c r="J13" s="19">
        <f t="shared" si="5"/>
        <v>1.5743583827552385</v>
      </c>
      <c r="K13" s="10">
        <f t="shared" si="6"/>
        <v>1.2588337816347064</v>
      </c>
      <c r="L13" s="1">
        <f t="shared" si="7"/>
        <v>0.30480000000000002</v>
      </c>
      <c r="M13" s="1">
        <f t="shared" si="8"/>
        <v>7.9000000000000008E-3</v>
      </c>
      <c r="N13" s="17">
        <f t="shared" si="9"/>
        <v>4.0912097903127963E-2</v>
      </c>
    </row>
    <row r="14" spans="1:14" x14ac:dyDescent="0.25">
      <c r="A14" s="2">
        <v>5</v>
      </c>
      <c r="B14" s="6">
        <v>2.1999999999999999E-2</v>
      </c>
      <c r="C14" s="6">
        <v>1.4E-2</v>
      </c>
      <c r="D14" s="6">
        <v>2.1999999999999999E-2</v>
      </c>
      <c r="E14" s="2">
        <f t="shared" si="0"/>
        <v>1.9333333333333331E-2</v>
      </c>
      <c r="F14" s="4">
        <f t="shared" si="1"/>
        <v>0.47255785755868529</v>
      </c>
      <c r="G14" s="4">
        <f t="shared" si="2"/>
        <v>0.11093677194219427</v>
      </c>
      <c r="H14" s="4">
        <f t="shared" si="3"/>
        <v>2.7115884451799896</v>
      </c>
      <c r="I14" s="12">
        <f t="shared" si="4"/>
        <v>1.1149704802332884E-2</v>
      </c>
      <c r="J14" s="19">
        <f t="shared" si="5"/>
        <v>2.2277984593596036</v>
      </c>
      <c r="K14" s="10">
        <f t="shared" si="6"/>
        <v>2.1161429949893775</v>
      </c>
      <c r="L14" s="1">
        <f t="shared" si="7"/>
        <v>0.30480000000000002</v>
      </c>
      <c r="M14" s="1">
        <f t="shared" si="8"/>
        <v>7.9000000000000008E-3</v>
      </c>
      <c r="N14" s="17">
        <f t="shared" si="9"/>
        <v>4.0912097903127963E-2</v>
      </c>
    </row>
    <row r="15" spans="1:14" x14ac:dyDescent="0.25">
      <c r="A15" s="2">
        <v>6</v>
      </c>
      <c r="B15" s="6">
        <v>2.4E-2</v>
      </c>
      <c r="C15" s="6">
        <v>1.9E-2</v>
      </c>
      <c r="D15" s="6">
        <v>2.5999999999999999E-2</v>
      </c>
      <c r="E15" s="2">
        <f t="shared" si="0"/>
        <v>2.2999999999999996E-2</v>
      </c>
      <c r="F15" s="4">
        <f t="shared" si="1"/>
        <v>0.56218089950947037</v>
      </c>
      <c r="G15" s="4">
        <f t="shared" si="2"/>
        <v>8.7724630850705351E-2</v>
      </c>
      <c r="H15" s="4">
        <f t="shared" si="3"/>
        <v>2.1442222556863384</v>
      </c>
      <c r="I15" s="12">
        <f t="shared" si="4"/>
        <v>9.6933660085117002E-3</v>
      </c>
      <c r="J15" s="19">
        <f t="shared" si="5"/>
        <v>1.9368105472400274</v>
      </c>
      <c r="K15" s="10">
        <f t="shared" si="6"/>
        <v>1.77878686535339</v>
      </c>
      <c r="L15" s="1">
        <f t="shared" si="7"/>
        <v>0.30480000000000002</v>
      </c>
      <c r="M15" s="1">
        <f t="shared" si="8"/>
        <v>7.9000000000000008E-3</v>
      </c>
      <c r="N15" s="17">
        <f t="shared" si="9"/>
        <v>4.0912097903127963E-2</v>
      </c>
    </row>
    <row r="16" spans="1:14" x14ac:dyDescent="0.25">
      <c r="A16" s="2">
        <v>7</v>
      </c>
      <c r="B16" s="6">
        <v>2.8500000000000001E-2</v>
      </c>
      <c r="C16" s="6">
        <v>2.5499999999999998E-2</v>
      </c>
      <c r="D16" s="6">
        <v>2.4E-2</v>
      </c>
      <c r="E16" s="2">
        <f t="shared" si="0"/>
        <v>2.5999999999999999E-2</v>
      </c>
      <c r="F16" s="4">
        <f t="shared" si="1"/>
        <v>0.63550884292374921</v>
      </c>
      <c r="G16" s="4">
        <f t="shared" si="2"/>
        <v>7.6649896035537166E-2</v>
      </c>
      <c r="H16" s="4">
        <f t="shared" si="3"/>
        <v>1.8735264130680731</v>
      </c>
      <c r="I16" s="12">
        <f t="shared" si="4"/>
        <v>8.8859273535295789E-3</v>
      </c>
      <c r="J16" s="19">
        <f t="shared" si="5"/>
        <v>1.7754779717605231</v>
      </c>
      <c r="K16" s="10">
        <f t="shared" si="6"/>
        <v>1.5735422270433834</v>
      </c>
      <c r="L16" s="1">
        <f t="shared" si="7"/>
        <v>0.30480000000000002</v>
      </c>
      <c r="M16" s="1">
        <f t="shared" si="8"/>
        <v>7.9000000000000008E-3</v>
      </c>
      <c r="N16" s="17">
        <f t="shared" si="9"/>
        <v>4.0912097903127963E-2</v>
      </c>
    </row>
    <row r="17" spans="2:14" x14ac:dyDescent="0.25">
      <c r="L17" s="1">
        <f t="shared" si="7"/>
        <v>0.30480000000000002</v>
      </c>
      <c r="M17" s="1">
        <f t="shared" si="8"/>
        <v>7.9000000000000008E-3</v>
      </c>
      <c r="N17" s="17">
        <f t="shared" si="9"/>
        <v>4.0912097903127963E-2</v>
      </c>
    </row>
    <row r="18" spans="2:14" ht="20.25" thickBot="1" x14ac:dyDescent="0.35">
      <c r="B18" s="7" t="s">
        <v>17</v>
      </c>
      <c r="C18" s="7"/>
      <c r="D18" s="7"/>
      <c r="E18" s="7"/>
      <c r="F18" s="7"/>
      <c r="G18" s="7"/>
      <c r="H18" s="7"/>
      <c r="L18" s="1">
        <f t="shared" si="7"/>
        <v>0.30480000000000002</v>
      </c>
      <c r="M18" s="1">
        <f t="shared" si="8"/>
        <v>7.9000000000000008E-3</v>
      </c>
      <c r="N18" s="17">
        <f t="shared" si="9"/>
        <v>4.0912097903127963E-2</v>
      </c>
    </row>
    <row r="19" spans="2:14" ht="16.5" thickTop="1" x14ac:dyDescent="0.25">
      <c r="L19" s="11"/>
      <c r="M19" s="11"/>
      <c r="N19" s="15"/>
    </row>
    <row r="20" spans="2:14" x14ac:dyDescent="0.25">
      <c r="L20" s="11"/>
      <c r="M20" s="11"/>
      <c r="N20" s="15"/>
    </row>
    <row r="21" spans="2:14" x14ac:dyDescent="0.25">
      <c r="L21" s="11"/>
      <c r="M21" s="11"/>
      <c r="N21" s="15"/>
    </row>
    <row r="42" spans="5:11" x14ac:dyDescent="0.25">
      <c r="E42" s="2" t="s">
        <v>8</v>
      </c>
      <c r="F42" s="2" t="s">
        <v>9</v>
      </c>
      <c r="G42" s="2" t="s">
        <v>14</v>
      </c>
      <c r="H42" s="9" t="s">
        <v>15</v>
      </c>
      <c r="J42" s="8" t="s">
        <v>7</v>
      </c>
      <c r="K42" s="8" t="s">
        <v>18</v>
      </c>
    </row>
    <row r="43" spans="5:11" x14ac:dyDescent="0.25">
      <c r="E43" s="4">
        <v>4.2163567463210283</v>
      </c>
      <c r="F43" s="4">
        <v>4.2444819259863955</v>
      </c>
      <c r="G43" s="13">
        <v>9.1260036881705417</v>
      </c>
      <c r="H43" s="10">
        <v>0.23717158204711866</v>
      </c>
      <c r="J43" s="8">
        <f>20/0.5*H43</f>
        <v>9.4868632818847463</v>
      </c>
      <c r="K43" s="8">
        <f>10*G43</f>
        <v>91.260036881705417</v>
      </c>
    </row>
    <row r="44" spans="5:11" x14ac:dyDescent="0.25">
      <c r="E44" s="4">
        <v>3.8130530575424948</v>
      </c>
      <c r="F44" s="4">
        <v>3.8474424344909481</v>
      </c>
      <c r="G44" s="13">
        <v>7.531943847657649</v>
      </c>
      <c r="H44" s="10">
        <v>0.26225703784056392</v>
      </c>
      <c r="J44" s="8">
        <f t="shared" ref="J44:J49" si="10">20/0.5*H44</f>
        <v>10.490281513622557</v>
      </c>
      <c r="K44" s="8">
        <f t="shared" ref="K44:K49" si="11">10*G44</f>
        <v>75.319438476576494</v>
      </c>
    </row>
    <row r="45" spans="5:11" x14ac:dyDescent="0.25">
      <c r="E45" s="4">
        <v>1.2465750380427389</v>
      </c>
      <c r="F45" s="4">
        <v>1.568335852121002</v>
      </c>
      <c r="G45" s="13">
        <v>1.5791726608361758</v>
      </c>
      <c r="H45" s="10">
        <v>0.80219799810054826</v>
      </c>
      <c r="J45" s="8">
        <f t="shared" si="10"/>
        <v>32.087919924021932</v>
      </c>
      <c r="K45" s="8">
        <f t="shared" si="11"/>
        <v>15.791726608361758</v>
      </c>
    </row>
    <row r="46" spans="5:11" x14ac:dyDescent="0.25">
      <c r="E46" s="4">
        <v>0.79438605365468662</v>
      </c>
      <c r="F46" s="4">
        <v>1.5867172985470541</v>
      </c>
      <c r="G46" s="13">
        <v>1.5743583827552385</v>
      </c>
      <c r="H46" s="10">
        <v>1.2588337816347064</v>
      </c>
      <c r="J46" s="8">
        <f t="shared" si="10"/>
        <v>50.353351265388255</v>
      </c>
      <c r="K46" s="8">
        <f t="shared" si="11"/>
        <v>15.743583827552385</v>
      </c>
    </row>
    <row r="47" spans="5:11" x14ac:dyDescent="0.25">
      <c r="E47" s="4">
        <v>0.47255785755868529</v>
      </c>
      <c r="F47" s="4">
        <v>2.7115884451799896</v>
      </c>
      <c r="G47" s="13">
        <v>2.2277984593596036</v>
      </c>
      <c r="H47" s="10">
        <v>2.1161429949893775</v>
      </c>
      <c r="J47" s="8">
        <f t="shared" si="10"/>
        <v>84.645719799575105</v>
      </c>
      <c r="K47" s="8">
        <f t="shared" si="11"/>
        <v>22.277984593596038</v>
      </c>
    </row>
    <row r="48" spans="5:11" x14ac:dyDescent="0.25">
      <c r="E48" s="4">
        <v>0.56218089950947037</v>
      </c>
      <c r="F48" s="4">
        <v>2.1442222556863384</v>
      </c>
      <c r="G48" s="13">
        <v>1.9368105472400274</v>
      </c>
      <c r="H48" s="10">
        <v>1.77878686535339</v>
      </c>
      <c r="J48" s="8">
        <f t="shared" si="10"/>
        <v>71.151474614135594</v>
      </c>
      <c r="K48" s="8">
        <f t="shared" si="11"/>
        <v>19.368105472400273</v>
      </c>
    </row>
    <row r="49" spans="5:11" x14ac:dyDescent="0.25">
      <c r="E49" s="4">
        <v>0.63550884292374921</v>
      </c>
      <c r="F49" s="4">
        <v>1.8735264130680731</v>
      </c>
      <c r="G49" s="13">
        <v>1.7754779717605231</v>
      </c>
      <c r="H49" s="10">
        <v>1.5735422270433834</v>
      </c>
      <c r="J49" s="8">
        <f t="shared" si="10"/>
        <v>62.941689081735333</v>
      </c>
      <c r="K49" s="8">
        <f t="shared" si="11"/>
        <v>17.754779717605231</v>
      </c>
    </row>
  </sheetData>
  <mergeCells count="1">
    <mergeCell ref="B2:H4"/>
  </mergeCells>
  <pageMargins left="0.7" right="0.7" top="0.75" bottom="0.75" header="0.3" footer="0.3"/>
  <pageSetup paperSize="9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J7:K14"/>
  <sheetViews>
    <sheetView workbookViewId="0">
      <selection activeCell="P17" sqref="P17"/>
    </sheetView>
  </sheetViews>
  <sheetFormatPr defaultRowHeight="15.75" x14ac:dyDescent="0.25"/>
  <sheetData>
    <row r="7" spans="10:11" x14ac:dyDescent="0.25">
      <c r="J7" s="2" t="s">
        <v>9</v>
      </c>
      <c r="K7" s="2" t="s">
        <v>8</v>
      </c>
    </row>
    <row r="8" spans="10:11" x14ac:dyDescent="0.25">
      <c r="J8" s="4">
        <v>4.2444819259863955</v>
      </c>
      <c r="K8" s="4">
        <v>4.2163567463210283</v>
      </c>
    </row>
    <row r="9" spans="10:11" x14ac:dyDescent="0.25">
      <c r="J9" s="4">
        <v>3.8474424344909481</v>
      </c>
      <c r="K9" s="4">
        <v>3.8130530575424948</v>
      </c>
    </row>
    <row r="10" spans="10:11" x14ac:dyDescent="0.25">
      <c r="J10" s="4">
        <v>2.7115884451799896</v>
      </c>
      <c r="K10" s="4">
        <v>0.47255785755868529</v>
      </c>
    </row>
    <row r="11" spans="10:11" x14ac:dyDescent="0.25">
      <c r="J11" s="4">
        <v>2.1442222556863384</v>
      </c>
      <c r="K11" s="4">
        <v>0.56218089950947037</v>
      </c>
    </row>
    <row r="12" spans="10:11" x14ac:dyDescent="0.25">
      <c r="J12" s="4">
        <v>1.8735264130680731</v>
      </c>
      <c r="K12" s="4">
        <v>0.63550884292374921</v>
      </c>
    </row>
    <row r="13" spans="10:11" x14ac:dyDescent="0.25">
      <c r="J13" s="4">
        <v>1.5867172985470541</v>
      </c>
      <c r="K13" s="4">
        <v>0.79438605365468662</v>
      </c>
    </row>
    <row r="14" spans="10:11" x14ac:dyDescent="0.25">
      <c r="J14" s="4">
        <v>1.568335852121002</v>
      </c>
      <c r="K14" s="4">
        <v>1.2465750380427389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Khondokar Al Momin</dc:creator>
  <cp:lastModifiedBy>Khondokar Al Momin</cp:lastModifiedBy>
  <dcterms:created xsi:type="dcterms:W3CDTF">2016-05-09T06:04:57Z</dcterms:created>
  <dcterms:modified xsi:type="dcterms:W3CDTF">2016-05-13T12:29:10Z</dcterms:modified>
</cp:coreProperties>
</file>