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CIVIL ENGINEERING(RUET)\RUET-All Semester\Thesis-1800131\Results\"/>
    </mc:Choice>
  </mc:AlternateContent>
  <xr:revisionPtr revIDLastSave="0" documentId="13_ncr:1_{1756D126-2AAC-456F-93F7-847489E922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otonic-Circular (2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4" l="1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 s="1"/>
  <c r="L38" i="4" s="1"/>
  <c r="L39" i="4" s="1"/>
  <c r="L40" i="4" s="1"/>
  <c r="L41" i="4" s="1"/>
  <c r="L42" i="4" s="1"/>
  <c r="M6" i="4"/>
  <c r="M10" i="4"/>
  <c r="M14" i="4"/>
  <c r="M18" i="4"/>
  <c r="M22" i="4"/>
  <c r="M26" i="4"/>
  <c r="M30" i="4"/>
  <c r="M34" i="4"/>
  <c r="K5" i="4"/>
  <c r="K10" i="4"/>
  <c r="K13" i="4"/>
  <c r="K18" i="4"/>
  <c r="K21" i="4"/>
  <c r="K26" i="4"/>
  <c r="K29" i="4"/>
  <c r="K34" i="4"/>
  <c r="K37" i="4"/>
  <c r="K42" i="4"/>
  <c r="K45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F4" i="4"/>
  <c r="K4" i="4" s="1"/>
  <c r="F5" i="4"/>
  <c r="M5" i="4" s="1"/>
  <c r="F6" i="4"/>
  <c r="K6" i="4" s="1"/>
  <c r="F7" i="4"/>
  <c r="M7" i="4" s="1"/>
  <c r="F8" i="4"/>
  <c r="M8" i="4" s="1"/>
  <c r="F9" i="4"/>
  <c r="M9" i="4" s="1"/>
  <c r="F10" i="4"/>
  <c r="F11" i="4"/>
  <c r="M11" i="4" s="1"/>
  <c r="F12" i="4"/>
  <c r="K12" i="4" s="1"/>
  <c r="F13" i="4"/>
  <c r="M13" i="4" s="1"/>
  <c r="F14" i="4"/>
  <c r="K14" i="4" s="1"/>
  <c r="F15" i="4"/>
  <c r="M15" i="4" s="1"/>
  <c r="F16" i="4"/>
  <c r="M16" i="4" s="1"/>
  <c r="F17" i="4"/>
  <c r="M17" i="4" s="1"/>
  <c r="F18" i="4"/>
  <c r="F19" i="4"/>
  <c r="M19" i="4" s="1"/>
  <c r="F20" i="4"/>
  <c r="K20" i="4" s="1"/>
  <c r="F21" i="4"/>
  <c r="M21" i="4" s="1"/>
  <c r="F22" i="4"/>
  <c r="K22" i="4" s="1"/>
  <c r="F23" i="4"/>
  <c r="M23" i="4" s="1"/>
  <c r="F24" i="4"/>
  <c r="M24" i="4" s="1"/>
  <c r="F25" i="4"/>
  <c r="M25" i="4" s="1"/>
  <c r="F26" i="4"/>
  <c r="F27" i="4"/>
  <c r="M27" i="4" s="1"/>
  <c r="F28" i="4"/>
  <c r="K28" i="4" s="1"/>
  <c r="F29" i="4"/>
  <c r="M29" i="4" s="1"/>
  <c r="F30" i="4"/>
  <c r="K30" i="4" s="1"/>
  <c r="F31" i="4"/>
  <c r="M31" i="4" s="1"/>
  <c r="F32" i="4"/>
  <c r="M32" i="4" s="1"/>
  <c r="F33" i="4"/>
  <c r="M33" i="4" s="1"/>
  <c r="F34" i="4"/>
  <c r="F35" i="4"/>
  <c r="M35" i="4" s="1"/>
  <c r="F36" i="4"/>
  <c r="K36" i="4" s="1"/>
  <c r="F37" i="4"/>
  <c r="F38" i="4"/>
  <c r="K38" i="4" s="1"/>
  <c r="F39" i="4"/>
  <c r="K39" i="4" s="1"/>
  <c r="F40" i="4"/>
  <c r="K40" i="4" s="1"/>
  <c r="F41" i="4"/>
  <c r="K41" i="4" s="1"/>
  <c r="F42" i="4"/>
  <c r="F43" i="4"/>
  <c r="K43" i="4" s="1"/>
  <c r="F44" i="4"/>
  <c r="K44" i="4" s="1"/>
  <c r="F45" i="4"/>
  <c r="F46" i="4"/>
  <c r="K46" i="4" s="1"/>
  <c r="F3" i="4"/>
  <c r="K3" i="4" s="1"/>
  <c r="H3" i="4"/>
  <c r="H2" i="4"/>
  <c r="M2" i="4" s="1"/>
  <c r="F2" i="4"/>
  <c r="K2" i="4" s="1"/>
  <c r="F1" i="4"/>
  <c r="K1" i="4" s="1"/>
  <c r="K35" i="4" l="1"/>
  <c r="K27" i="4"/>
  <c r="K19" i="4"/>
  <c r="K11" i="4"/>
  <c r="M3" i="4"/>
  <c r="M28" i="4"/>
  <c r="M20" i="4"/>
  <c r="M12" i="4"/>
  <c r="M4" i="4"/>
  <c r="K33" i="4"/>
  <c r="K25" i="4"/>
  <c r="K17" i="4"/>
  <c r="K9" i="4"/>
  <c r="K32" i="4"/>
  <c r="K24" i="4"/>
  <c r="K16" i="4"/>
  <c r="K8" i="4"/>
  <c r="K31" i="4"/>
  <c r="K23" i="4"/>
  <c r="K15" i="4"/>
  <c r="K7" i="4"/>
  <c r="O6" i="4"/>
  <c r="N6" i="4"/>
  <c r="L6" i="4"/>
  <c r="L7" i="4"/>
  <c r="N7" i="4"/>
  <c r="O7" i="4"/>
  <c r="L8" i="4"/>
  <c r="N8" i="4"/>
  <c r="O8" i="4"/>
  <c r="L5" i="4"/>
  <c r="N5" i="4"/>
  <c r="O5" i="4"/>
  <c r="L9" i="4"/>
  <c r="N9" i="4"/>
  <c r="O9" i="4"/>
  <c r="L3" i="4"/>
  <c r="N3" i="4"/>
  <c r="O3" i="4"/>
  <c r="L4" i="4"/>
  <c r="N4" i="4"/>
  <c r="O4" i="4"/>
</calcChain>
</file>

<file path=xl/sharedStrings.xml><?xml version="1.0" encoding="utf-8"?>
<sst xmlns="http://schemas.openxmlformats.org/spreadsheetml/2006/main" count="3" uniqueCount="3">
  <si>
    <t>With CFRP</t>
  </si>
  <si>
    <t>Monotonic-Square</t>
  </si>
  <si>
    <t>Without CFRP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</si>
</sst>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1" fillId="0" borderId="0" xfId="0" applyNumberFormat="1" applyFont="1" applyAlignment="1">
      <alignment horizontal="right" vertical="center"/>
    </xf>
    <xf numFmtId="2" fontId="2" fillId="0" borderId="0" xfId="0" applyNumberFormat="1" applyFont="1"/>
    <xf numFmtId="0" fontId="0" fillId="0" borderId="0" xfId="0"/>
    <xf numFmtId="2" fontId="3" fillId="2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20611723186202E-2"/>
          <c:y val="0.11283206186095211"/>
          <c:w val="0.85594299029477638"/>
          <c:h val="0.74651467240153913"/>
        </c:manualLayout>
      </c:layout>
      <c:scatterChart>
        <c:scatterStyle val="smoothMarker"/>
        <c:varyColors val="0"/>
        <c:ser>
          <c:idx val="0"/>
          <c:order val="0"/>
          <c:tx>
            <c:v>FEA(without CFRP)</c:v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'Monotonic-Circular (2)'!$K$3:$K$46</c:f>
              <c:numCache>
                <c:formatCode>0.00</c:formatCode>
                <c:ptCount val="44"/>
                <c:pt idx="0">
                  <c:v>0</c:v>
                </c:pt>
                <c:pt idx="1">
                  <c:v>1.9999999552965164E-2</c:v>
                </c:pt>
                <c:pt idx="2">
                  <c:v>3.9999999105930328E-2</c:v>
                </c:pt>
                <c:pt idx="3">
                  <c:v>4.7499999403953552E-2</c:v>
                </c:pt>
                <c:pt idx="4">
                  <c:v>5.8749999850988388E-2</c:v>
                </c:pt>
                <c:pt idx="5">
                  <c:v>7.5625002384185791E-2</c:v>
                </c:pt>
                <c:pt idx="6">
                  <c:v>0.10093750059604645</c:v>
                </c:pt>
                <c:pt idx="7">
                  <c:v>0.13890625536441803</c:v>
                </c:pt>
                <c:pt idx="8">
                  <c:v>0.19585937261581421</c:v>
                </c:pt>
                <c:pt idx="9">
                  <c:v>0.28128907084465027</c:v>
                </c:pt>
                <c:pt idx="10">
                  <c:v>0.40943360328674316</c:v>
                </c:pt>
                <c:pt idx="11">
                  <c:v>0.6016504168510437</c:v>
                </c:pt>
                <c:pt idx="12">
                  <c:v>0.88997560739517212</c:v>
                </c:pt>
                <c:pt idx="13">
                  <c:v>1.3224633932113647</c:v>
                </c:pt>
                <c:pt idx="14">
                  <c:v>1.9711951017379761</c:v>
                </c:pt>
                <c:pt idx="15">
                  <c:v>2.9442925453186035</c:v>
                </c:pt>
                <c:pt idx="16">
                  <c:v>3.3092041015625</c:v>
                </c:pt>
                <c:pt idx="17">
                  <c:v>3.8565714359283447</c:v>
                </c:pt>
                <c:pt idx="18">
                  <c:v>4.6776227951049805</c:v>
                </c:pt>
                <c:pt idx="19">
                  <c:v>4.9855165481567383</c:v>
                </c:pt>
                <c:pt idx="20">
                  <c:v>5.4473581314086914</c:v>
                </c:pt>
                <c:pt idx="21">
                  <c:v>6.1401195526123047</c:v>
                </c:pt>
                <c:pt idx="22">
                  <c:v>7.179262638092041</c:v>
                </c:pt>
                <c:pt idx="23">
                  <c:v>7.5689411163330078</c:v>
                </c:pt>
                <c:pt idx="24">
                  <c:v>8.1534585952758789</c:v>
                </c:pt>
                <c:pt idx="25">
                  <c:v>9.0302352905273438</c:v>
                </c:pt>
                <c:pt idx="26">
                  <c:v>10.345400810241699</c:v>
                </c:pt>
                <c:pt idx="27">
                  <c:v>10.838587760925293</c:v>
                </c:pt>
                <c:pt idx="28">
                  <c:v>11.578367233276367</c:v>
                </c:pt>
                <c:pt idx="29">
                  <c:v>11.855785369873047</c:v>
                </c:pt>
                <c:pt idx="30">
                  <c:v>12.27191162109375</c:v>
                </c:pt>
                <c:pt idx="31">
                  <c:v>12.896100997924805</c:v>
                </c:pt>
                <c:pt idx="32">
                  <c:v>13.832386016845703</c:v>
                </c:pt>
                <c:pt idx="33">
                  <c:v>15.236812591552734</c:v>
                </c:pt>
                <c:pt idx="34">
                  <c:v>15.736812591552734</c:v>
                </c:pt>
                <c:pt idx="35">
                  <c:v>15.924312591552734</c:v>
                </c:pt>
                <c:pt idx="36">
                  <c:v>16.205562591552734</c:v>
                </c:pt>
                <c:pt idx="37">
                  <c:v>16.627437591552734</c:v>
                </c:pt>
                <c:pt idx="38">
                  <c:v>17.260250091552734</c:v>
                </c:pt>
                <c:pt idx="39">
                  <c:v>18.209468841552734</c:v>
                </c:pt>
                <c:pt idx="40">
                  <c:v>18.565425872802734</c:v>
                </c:pt>
                <c:pt idx="41">
                  <c:v>19.099361419677734</c:v>
                </c:pt>
                <c:pt idx="42">
                  <c:v>19.900264739990234</c:v>
                </c:pt>
                <c:pt idx="43">
                  <c:v>20</c:v>
                </c:pt>
              </c:numCache>
            </c:numRef>
          </c:xVal>
          <c:yVal>
            <c:numRef>
              <c:f>'Monotonic-Circular (2)'!$L$3:$L$46</c:f>
              <c:numCache>
                <c:formatCode>0.00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0.57142857142857151</c:v>
                </c:pt>
                <c:pt idx="8">
                  <c:v>1.2857142857142858</c:v>
                </c:pt>
                <c:pt idx="9">
                  <c:v>2.5714285714285716</c:v>
                </c:pt>
                <c:pt idx="10">
                  <c:v>3.6428571428571428</c:v>
                </c:pt>
                <c:pt idx="11">
                  <c:v>5.5714285714285721</c:v>
                </c:pt>
                <c:pt idx="12">
                  <c:v>6.7857142857142865</c:v>
                </c:pt>
                <c:pt idx="13">
                  <c:v>8.2857142857142865</c:v>
                </c:pt>
                <c:pt idx="14">
                  <c:v>9.8571428571428577</c:v>
                </c:pt>
                <c:pt idx="15">
                  <c:v>11.928571428571429</c:v>
                </c:pt>
                <c:pt idx="16">
                  <c:v>12.571428571428573</c:v>
                </c:pt>
                <c:pt idx="17">
                  <c:v>13.714285714285715</c:v>
                </c:pt>
                <c:pt idx="18">
                  <c:v>14.635714285714286</c:v>
                </c:pt>
                <c:pt idx="19">
                  <c:v>15.014285714285714</c:v>
                </c:pt>
                <c:pt idx="20">
                  <c:v>15.428571428571431</c:v>
                </c:pt>
                <c:pt idx="21">
                  <c:v>16.042857142857144</c:v>
                </c:pt>
                <c:pt idx="22">
                  <c:v>16.400000000000002</c:v>
                </c:pt>
                <c:pt idx="23">
                  <c:v>16.642857142857146</c:v>
                </c:pt>
                <c:pt idx="24">
                  <c:v>16.87857142857143</c:v>
                </c:pt>
                <c:pt idx="25">
                  <c:v>16.964285714285715</c:v>
                </c:pt>
                <c:pt idx="26">
                  <c:v>17.157142857142858</c:v>
                </c:pt>
                <c:pt idx="27">
                  <c:v>17.271428571428572</c:v>
                </c:pt>
                <c:pt idx="28">
                  <c:v>17.357142857142858</c:v>
                </c:pt>
                <c:pt idx="29">
                  <c:v>17.442857142857147</c:v>
                </c:pt>
                <c:pt idx="30">
                  <c:v>17.542857142857144</c:v>
                </c:pt>
                <c:pt idx="31">
                  <c:v>17.728571428571431</c:v>
                </c:pt>
                <c:pt idx="32">
                  <c:v>17.850000000000001</c:v>
                </c:pt>
                <c:pt idx="33">
                  <c:v>18.064285714285713</c:v>
                </c:pt>
                <c:pt idx="34">
                  <c:v>18.048285714285715</c:v>
                </c:pt>
                <c:pt idx="35">
                  <c:v>18.026285714285716</c:v>
                </c:pt>
                <c:pt idx="36">
                  <c:v>18.004285714285718</c:v>
                </c:pt>
                <c:pt idx="37">
                  <c:v>17.98228571428572</c:v>
                </c:pt>
                <c:pt idx="38">
                  <c:v>17.960285714285721</c:v>
                </c:pt>
                <c:pt idx="39">
                  <c:v>17.938285714285723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9E-465C-90A9-E1A042D6653F}"/>
            </c:ext>
          </c:extLst>
        </c:ser>
        <c:ser>
          <c:idx val="1"/>
          <c:order val="1"/>
          <c:tx>
            <c:v>FEA(with CFRP)</c:v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'Monotonic-Circular (2)'!$M$3:$M$36</c:f>
              <c:numCache>
                <c:formatCode>0.00</c:formatCode>
                <c:ptCount val="34"/>
                <c:pt idx="0">
                  <c:v>0</c:v>
                </c:pt>
                <c:pt idx="1">
                  <c:v>2.7378025388053433E-2</c:v>
                </c:pt>
                <c:pt idx="2">
                  <c:v>5.4756050776106867E-2</c:v>
                </c:pt>
                <c:pt idx="3">
                  <c:v>6.5022810934071251E-2</c:v>
                </c:pt>
                <c:pt idx="4">
                  <c:v>8.0422951171017817E-2</c:v>
                </c:pt>
                <c:pt idx="5">
                  <c:v>0.10352316407621504</c:v>
                </c:pt>
                <c:pt idx="6">
                  <c:v>0.13817347578467876</c:v>
                </c:pt>
                <c:pt idx="7">
                  <c:v>0.19014895354648384</c:v>
                </c:pt>
                <c:pt idx="8">
                  <c:v>0.26811214979097248</c:v>
                </c:pt>
                <c:pt idx="9">
                  <c:v>0.38505697475503387</c:v>
                </c:pt>
                <c:pt idx="10">
                  <c:v>0.56047419180290703</c:v>
                </c:pt>
                <c:pt idx="11">
                  <c:v>0.82360003777293567</c:v>
                </c:pt>
                <c:pt idx="12">
                  <c:v>1.2182887659315409</c:v>
                </c:pt>
                <c:pt idx="13">
                  <c:v>1.8103218581694485</c:v>
                </c:pt>
                <c:pt idx="14">
                  <c:v>2.6983715373227479</c:v>
                </c:pt>
                <c:pt idx="15">
                  <c:v>4.030445892866946</c:v>
                </c:pt>
                <c:pt idx="16">
                  <c:v>4.5299737965942386</c:v>
                </c:pt>
                <c:pt idx="17">
                  <c:v>5.2792656521851784</c:v>
                </c:pt>
                <c:pt idx="18">
                  <c:v>6.4032039251288415</c:v>
                </c:pt>
                <c:pt idx="19">
                  <c:v>6.8246800839432717</c:v>
                </c:pt>
                <c:pt idx="20">
                  <c:v>7.4568956276509288</c:v>
                </c:pt>
                <c:pt idx="21">
                  <c:v>8.4052176377264036</c:v>
                </c:pt>
                <c:pt idx="22">
                  <c:v>9.8277019583256244</c:v>
                </c:pt>
                <c:pt idx="23">
                  <c:v>10.361133333771706</c:v>
                </c:pt>
                <c:pt idx="24">
                  <c:v>11.161280070569326</c:v>
                </c:pt>
                <c:pt idx="25">
                  <c:v>12.36150082850876</c:v>
                </c:pt>
                <c:pt idx="26">
                  <c:v>14.161832618160917</c:v>
                </c:pt>
                <c:pt idx="27">
                  <c:v>14.836956876094725</c:v>
                </c:pt>
                <c:pt idx="28">
                  <c:v>15.849641957509423</c:v>
                </c:pt>
                <c:pt idx="29">
                  <c:v>16.229400005340196</c:v>
                </c:pt>
                <c:pt idx="30">
                  <c:v>16.799035771600344</c:v>
                </c:pt>
                <c:pt idx="31">
                  <c:v>17.653489420990564</c:v>
                </c:pt>
                <c:pt idx="32">
                  <c:v>18.935171200561907</c:v>
                </c:pt>
                <c:pt idx="33">
                  <c:v>20</c:v>
                </c:pt>
              </c:numCache>
              <c:extLst xmlns:c15="http://schemas.microsoft.com/office/drawing/2012/chart"/>
            </c:numRef>
          </c:xVal>
          <c:yVal>
            <c:numRef>
              <c:f>'Monotonic-Circular (2)'!$N$3:$N$36</c:f>
              <c:numCache>
                <c:formatCode>0.00</c:formatCode>
                <c:ptCount val="34"/>
                <c:pt idx="0">
                  <c:v>0</c:v>
                </c:pt>
                <c:pt idx="1">
                  <c:v>0.27371013289499502</c:v>
                </c:pt>
                <c:pt idx="2">
                  <c:v>0.44274321520382959</c:v>
                </c:pt>
                <c:pt idx="3">
                  <c:v>0.36119829736997006</c:v>
                </c:pt>
                <c:pt idx="4">
                  <c:v>0.37303787050290738</c:v>
                </c:pt>
                <c:pt idx="5">
                  <c:v>0.51866370492874214</c:v>
                </c:pt>
                <c:pt idx="6">
                  <c:v>0.85089152770717391</c:v>
                </c:pt>
                <c:pt idx="7">
                  <c:v>0.8</c:v>
                </c:pt>
                <c:pt idx="8">
                  <c:v>1.8</c:v>
                </c:pt>
                <c:pt idx="9">
                  <c:v>3.6</c:v>
                </c:pt>
                <c:pt idx="10">
                  <c:v>5.0999999999999996</c:v>
                </c:pt>
                <c:pt idx="11">
                  <c:v>7.8</c:v>
                </c:pt>
                <c:pt idx="12">
                  <c:v>9.5</c:v>
                </c:pt>
                <c:pt idx="13">
                  <c:v>11.6</c:v>
                </c:pt>
                <c:pt idx="14">
                  <c:v>13.8</c:v>
                </c:pt>
                <c:pt idx="15">
                  <c:v>16.7</c:v>
                </c:pt>
                <c:pt idx="16">
                  <c:v>17.600000000000001</c:v>
                </c:pt>
                <c:pt idx="17">
                  <c:v>19.2</c:v>
                </c:pt>
                <c:pt idx="18">
                  <c:v>20.49</c:v>
                </c:pt>
                <c:pt idx="19">
                  <c:v>21.02</c:v>
                </c:pt>
                <c:pt idx="20">
                  <c:v>21.6</c:v>
                </c:pt>
                <c:pt idx="21">
                  <c:v>22.46</c:v>
                </c:pt>
                <c:pt idx="22">
                  <c:v>22.96</c:v>
                </c:pt>
                <c:pt idx="23">
                  <c:v>23.3</c:v>
                </c:pt>
                <c:pt idx="24">
                  <c:v>23.63</c:v>
                </c:pt>
                <c:pt idx="25">
                  <c:v>23.75</c:v>
                </c:pt>
                <c:pt idx="26">
                  <c:v>24.02</c:v>
                </c:pt>
                <c:pt idx="27">
                  <c:v>24.18</c:v>
                </c:pt>
                <c:pt idx="28">
                  <c:v>24.3</c:v>
                </c:pt>
                <c:pt idx="29">
                  <c:v>24.42</c:v>
                </c:pt>
                <c:pt idx="30">
                  <c:v>24.56</c:v>
                </c:pt>
                <c:pt idx="31">
                  <c:v>24.82</c:v>
                </c:pt>
                <c:pt idx="32">
                  <c:v>24.99</c:v>
                </c:pt>
                <c:pt idx="33">
                  <c:v>25.29</c:v>
                </c:pt>
              </c:numCache>
              <c:extLst xmlns:c15="http://schemas.microsoft.com/office/drawing/2012/chart"/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1-FA9E-465C-90A9-E1A042D6653F}"/>
            </c:ext>
          </c:extLst>
        </c:ser>
        <c:ser>
          <c:idx val="2"/>
          <c:order val="2"/>
          <c:tx>
            <c:v>Experimental(without CFRP)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'Monotonic-Circular (2)'!$P$3:$P$13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3.25</c:v>
                </c:pt>
                <c:pt idx="5">
                  <c:v>5.25</c:v>
                </c:pt>
                <c:pt idx="6">
                  <c:v>7.25</c:v>
                </c:pt>
                <c:pt idx="7">
                  <c:v>9</c:v>
                </c:pt>
                <c:pt idx="8">
                  <c:v>10.75</c:v>
                </c:pt>
                <c:pt idx="9">
                  <c:v>12.7</c:v>
                </c:pt>
                <c:pt idx="10">
                  <c:v>14.5</c:v>
                </c:pt>
              </c:numCache>
            </c:numRef>
          </c:xVal>
          <c:yVal>
            <c:numRef>
              <c:f>'Monotonic-Circular (2)'!$Q$3:$Q$13</c:f>
              <c:numCache>
                <c:formatCode>General</c:formatCode>
                <c:ptCount val="11"/>
                <c:pt idx="0">
                  <c:v>0</c:v>
                </c:pt>
                <c:pt idx="1">
                  <c:v>1.9067999999999998</c:v>
                </c:pt>
                <c:pt idx="2">
                  <c:v>5.9587500000000002</c:v>
                </c:pt>
                <c:pt idx="3">
                  <c:v>9.6928999999999998</c:v>
                </c:pt>
                <c:pt idx="4">
                  <c:v>12.0764</c:v>
                </c:pt>
                <c:pt idx="5">
                  <c:v>13.9832</c:v>
                </c:pt>
                <c:pt idx="6">
                  <c:v>15.651649999999998</c:v>
                </c:pt>
                <c:pt idx="7">
                  <c:v>15.89</c:v>
                </c:pt>
                <c:pt idx="8">
                  <c:v>15.7311</c:v>
                </c:pt>
                <c:pt idx="9">
                  <c:v>15.5722</c:v>
                </c:pt>
                <c:pt idx="10">
                  <c:v>15.413299999999998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A9E-465C-90A9-E1A042D6653F}"/>
            </c:ext>
          </c:extLst>
        </c:ser>
        <c:ser>
          <c:idx val="3"/>
          <c:order val="3"/>
          <c:tx>
            <c:v>Experimental(with CFRP)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'Monotonic-Circular (2)'!$R$3:$R$13</c:f>
              <c:numCache>
                <c:formatCode>General</c:formatCode>
                <c:ptCount val="11"/>
                <c:pt idx="0">
                  <c:v>0</c:v>
                </c:pt>
                <c:pt idx="1">
                  <c:v>0.8</c:v>
                </c:pt>
                <c:pt idx="2">
                  <c:v>1.2</c:v>
                </c:pt>
                <c:pt idx="3">
                  <c:v>2.5173064820641913</c:v>
                </c:pt>
                <c:pt idx="4">
                  <c:v>4.0906230333543112</c:v>
                </c:pt>
                <c:pt idx="5">
                  <c:v>6.607929515418502</c:v>
                </c:pt>
                <c:pt idx="6">
                  <c:v>9.1252359974826938</c:v>
                </c:pt>
                <c:pt idx="7">
                  <c:v>11.327879169288861</c:v>
                </c:pt>
                <c:pt idx="8">
                  <c:v>13.530522341095029</c:v>
                </c:pt>
                <c:pt idx="9">
                  <c:v>15.984896161107613</c:v>
                </c:pt>
                <c:pt idx="10">
                  <c:v>18.250471994965388</c:v>
                </c:pt>
              </c:numCache>
              <c:extLst xmlns:c15="http://schemas.microsoft.com/office/drawing/2012/chart"/>
            </c:numRef>
          </c:xVal>
          <c:yVal>
            <c:numRef>
              <c:f>'Monotonic-Circular (2)'!$S$3:$S$13</c:f>
              <c:numCache>
                <c:formatCode>General</c:formatCode>
                <c:ptCount val="11"/>
                <c:pt idx="0">
                  <c:v>0</c:v>
                </c:pt>
                <c:pt idx="1">
                  <c:v>2.9887147335423196</c:v>
                </c:pt>
                <c:pt idx="2">
                  <c:v>9.3397335423197489</c:v>
                </c:pt>
                <c:pt idx="3">
                  <c:v>15.192633228840124</c:v>
                </c:pt>
                <c:pt idx="4">
                  <c:v>18.928526645768024</c:v>
                </c:pt>
                <c:pt idx="5">
                  <c:v>22.55</c:v>
                </c:pt>
                <c:pt idx="6">
                  <c:v>24.532366771159872</c:v>
                </c:pt>
                <c:pt idx="7">
                  <c:v>24.905956112852664</c:v>
                </c:pt>
                <c:pt idx="8">
                  <c:v>24.656896551724138</c:v>
                </c:pt>
                <c:pt idx="9">
                  <c:v>24.407836990595612</c:v>
                </c:pt>
                <c:pt idx="10">
                  <c:v>23.9</c:v>
                </c:pt>
              </c:numCache>
              <c:extLst xmlns:c15="http://schemas.microsoft.com/office/drawing/2012/chart"/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5-FA9E-465C-90A9-E1A042D6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  <c:extLst/>
      </c:scatterChart>
      <c:valAx>
        <c:axId val="1080003279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3805037667126665"/>
              <c:y val="0.92992166223720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2"/>
        <c:minorUnit val="1"/>
      </c:valAx>
      <c:valAx>
        <c:axId val="1167431039"/>
        <c:scaling>
          <c:orientation val="minMax"/>
          <c:max val="2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Load (KN)</a:t>
                </a:r>
              </a:p>
            </c:rich>
          </c:tx>
          <c:layout>
            <c:manualLayout>
              <c:xMode val="edge"/>
              <c:yMode val="edge"/>
              <c:x val="6.3344116915141607E-4"/>
              <c:y val="0.361940367135186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0727543379408636"/>
          <c:y val="9.9212943926031711E-3"/>
          <c:w val="0.77725566138044933"/>
          <c:h val="8.4273198185475129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555555555555"/>
          <c:y val="5.860787675948647E-2"/>
          <c:w val="0.84215201224846881"/>
          <c:h val="0.76319895695481832"/>
        </c:manualLayout>
      </c:layout>
      <c:scatterChart>
        <c:scatterStyle val="smoothMarker"/>
        <c:varyColors val="0"/>
        <c:ser>
          <c:idx val="1"/>
          <c:order val="1"/>
          <c:tx>
            <c:v>FEA(with CFRP)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'Monotonic-Circular (2)'!$M$3:$M$36</c:f>
              <c:numCache>
                <c:formatCode>0.00</c:formatCode>
                <c:ptCount val="34"/>
                <c:pt idx="0">
                  <c:v>0</c:v>
                </c:pt>
                <c:pt idx="1">
                  <c:v>2.7378025388053433E-2</c:v>
                </c:pt>
                <c:pt idx="2">
                  <c:v>5.4756050776106867E-2</c:v>
                </c:pt>
                <c:pt idx="3">
                  <c:v>6.5022810934071251E-2</c:v>
                </c:pt>
                <c:pt idx="4">
                  <c:v>8.0422951171017817E-2</c:v>
                </c:pt>
                <c:pt idx="5">
                  <c:v>0.10352316407621504</c:v>
                </c:pt>
                <c:pt idx="6">
                  <c:v>0.13817347578467876</c:v>
                </c:pt>
                <c:pt idx="7">
                  <c:v>0.19014895354648384</c:v>
                </c:pt>
                <c:pt idx="8">
                  <c:v>0.26811214979097248</c:v>
                </c:pt>
                <c:pt idx="9">
                  <c:v>0.38505697475503387</c:v>
                </c:pt>
                <c:pt idx="10">
                  <c:v>0.56047419180290703</c:v>
                </c:pt>
                <c:pt idx="11">
                  <c:v>0.82360003777293567</c:v>
                </c:pt>
                <c:pt idx="12">
                  <c:v>1.2182887659315409</c:v>
                </c:pt>
                <c:pt idx="13">
                  <c:v>1.8103218581694485</c:v>
                </c:pt>
                <c:pt idx="14">
                  <c:v>2.6983715373227479</c:v>
                </c:pt>
                <c:pt idx="15">
                  <c:v>4.030445892866946</c:v>
                </c:pt>
                <c:pt idx="16">
                  <c:v>4.5299737965942386</c:v>
                </c:pt>
                <c:pt idx="17">
                  <c:v>5.2792656521851784</c:v>
                </c:pt>
                <c:pt idx="18">
                  <c:v>6.4032039251288415</c:v>
                </c:pt>
                <c:pt idx="19">
                  <c:v>6.8246800839432717</c:v>
                </c:pt>
                <c:pt idx="20">
                  <c:v>7.4568956276509288</c:v>
                </c:pt>
                <c:pt idx="21">
                  <c:v>8.4052176377264036</c:v>
                </c:pt>
                <c:pt idx="22">
                  <c:v>9.8277019583256244</c:v>
                </c:pt>
                <c:pt idx="23">
                  <c:v>10.361133333771706</c:v>
                </c:pt>
                <c:pt idx="24">
                  <c:v>11.161280070569326</c:v>
                </c:pt>
                <c:pt idx="25">
                  <c:v>12.36150082850876</c:v>
                </c:pt>
                <c:pt idx="26">
                  <c:v>14.161832618160917</c:v>
                </c:pt>
                <c:pt idx="27">
                  <c:v>14.836956876094725</c:v>
                </c:pt>
                <c:pt idx="28">
                  <c:v>15.849641957509423</c:v>
                </c:pt>
                <c:pt idx="29">
                  <c:v>16.229400005340196</c:v>
                </c:pt>
                <c:pt idx="30">
                  <c:v>16.799035771600344</c:v>
                </c:pt>
                <c:pt idx="31">
                  <c:v>17.653489420990564</c:v>
                </c:pt>
                <c:pt idx="32">
                  <c:v>18.935171200561907</c:v>
                </c:pt>
                <c:pt idx="33">
                  <c:v>20</c:v>
                </c:pt>
              </c:numCache>
            </c:numRef>
          </c:xVal>
          <c:yVal>
            <c:numRef>
              <c:f>'Monotonic-Circular (2)'!$O$3:$O$36</c:f>
              <c:numCache>
                <c:formatCode>0.00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0.8640000000000001</c:v>
                </c:pt>
                <c:pt idx="8">
                  <c:v>1.9440000000000002</c:v>
                </c:pt>
                <c:pt idx="9">
                  <c:v>3.8880000000000003</c:v>
                </c:pt>
                <c:pt idx="10">
                  <c:v>5.508</c:v>
                </c:pt>
                <c:pt idx="11">
                  <c:v>8.4239999999999995</c:v>
                </c:pt>
                <c:pt idx="12">
                  <c:v>10.260000000000002</c:v>
                </c:pt>
                <c:pt idx="13">
                  <c:v>12.528</c:v>
                </c:pt>
                <c:pt idx="14">
                  <c:v>14.904000000000002</c:v>
                </c:pt>
                <c:pt idx="15">
                  <c:v>18.036000000000001</c:v>
                </c:pt>
                <c:pt idx="16">
                  <c:v>19.008000000000003</c:v>
                </c:pt>
                <c:pt idx="17">
                  <c:v>20.736000000000001</c:v>
                </c:pt>
                <c:pt idx="18">
                  <c:v>22.129200000000001</c:v>
                </c:pt>
                <c:pt idx="19">
                  <c:v>22.701600000000003</c:v>
                </c:pt>
                <c:pt idx="20">
                  <c:v>23.328000000000003</c:v>
                </c:pt>
                <c:pt idx="21">
                  <c:v>24.256800000000002</c:v>
                </c:pt>
                <c:pt idx="22">
                  <c:v>24.796800000000001</c:v>
                </c:pt>
                <c:pt idx="23">
                  <c:v>25.164000000000001</c:v>
                </c:pt>
                <c:pt idx="24">
                  <c:v>25.520400000000002</c:v>
                </c:pt>
                <c:pt idx="25">
                  <c:v>25.650000000000002</c:v>
                </c:pt>
                <c:pt idx="26">
                  <c:v>25.941600000000001</c:v>
                </c:pt>
                <c:pt idx="27">
                  <c:v>26.1144</c:v>
                </c:pt>
                <c:pt idx="28">
                  <c:v>26.244000000000003</c:v>
                </c:pt>
                <c:pt idx="29">
                  <c:v>26.373600000000003</c:v>
                </c:pt>
                <c:pt idx="30">
                  <c:v>26.524799999999999</c:v>
                </c:pt>
                <c:pt idx="31">
                  <c:v>26.805600000000002</c:v>
                </c:pt>
                <c:pt idx="32">
                  <c:v>26.9892</c:v>
                </c:pt>
                <c:pt idx="33">
                  <c:v>27.313200000000002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69-48A6-B6BF-0A4EC02A18D3}"/>
            </c:ext>
          </c:extLst>
        </c:ser>
        <c:ser>
          <c:idx val="3"/>
          <c:order val="3"/>
          <c:tx>
            <c:v>Experimental(with CFRP))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'Monotonic-Circular (2)'!$R$3:$R$13</c:f>
              <c:numCache>
                <c:formatCode>General</c:formatCode>
                <c:ptCount val="11"/>
                <c:pt idx="0">
                  <c:v>0</c:v>
                </c:pt>
                <c:pt idx="1">
                  <c:v>0.8</c:v>
                </c:pt>
                <c:pt idx="2">
                  <c:v>1.2</c:v>
                </c:pt>
                <c:pt idx="3">
                  <c:v>2.5173064820641913</c:v>
                </c:pt>
                <c:pt idx="4">
                  <c:v>4.0906230333543112</c:v>
                </c:pt>
                <c:pt idx="5">
                  <c:v>6.607929515418502</c:v>
                </c:pt>
                <c:pt idx="6">
                  <c:v>9.1252359974826938</c:v>
                </c:pt>
                <c:pt idx="7">
                  <c:v>11.327879169288861</c:v>
                </c:pt>
                <c:pt idx="8">
                  <c:v>13.530522341095029</c:v>
                </c:pt>
                <c:pt idx="9">
                  <c:v>15.984896161107613</c:v>
                </c:pt>
                <c:pt idx="10">
                  <c:v>18.250471994965388</c:v>
                </c:pt>
              </c:numCache>
            </c:numRef>
          </c:xVal>
          <c:yVal>
            <c:numRef>
              <c:f>'Monotonic-Circular (2)'!$S$3:$S$13</c:f>
              <c:numCache>
                <c:formatCode>General</c:formatCode>
                <c:ptCount val="11"/>
                <c:pt idx="0">
                  <c:v>0</c:v>
                </c:pt>
                <c:pt idx="1">
                  <c:v>2.9887147335423196</c:v>
                </c:pt>
                <c:pt idx="2">
                  <c:v>9.3397335423197489</c:v>
                </c:pt>
                <c:pt idx="3">
                  <c:v>15.192633228840124</c:v>
                </c:pt>
                <c:pt idx="4">
                  <c:v>18.928526645768024</c:v>
                </c:pt>
                <c:pt idx="5">
                  <c:v>22.55</c:v>
                </c:pt>
                <c:pt idx="6">
                  <c:v>24.532366771159872</c:v>
                </c:pt>
                <c:pt idx="7">
                  <c:v>24.905956112852664</c:v>
                </c:pt>
                <c:pt idx="8">
                  <c:v>24.656896551724138</c:v>
                </c:pt>
                <c:pt idx="9">
                  <c:v>24.407836990595612</c:v>
                </c:pt>
                <c:pt idx="10">
                  <c:v>23.9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669-48A6-B6BF-0A4EC02A1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FEA(without CFRP)</c:v>
                </c:tx>
                <c:spPr>
                  <a:ln w="19050" cap="rnd">
                    <a:solidFill>
                      <a:schemeClr val="accent1"/>
                    </a:solidFill>
                    <a:prstDash val="solid"/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'Monotonic-Circular (2)'!$K$3:$K$46</c15:sqref>
                        </c15:formulaRef>
                      </c:ext>
                    </c:extLst>
                    <c:numCache>
                      <c:formatCode>0.00</c:formatCode>
                      <c:ptCount val="44"/>
                      <c:pt idx="0">
                        <c:v>0</c:v>
                      </c:pt>
                      <c:pt idx="1">
                        <c:v>1.9999999552965164E-2</c:v>
                      </c:pt>
                      <c:pt idx="2">
                        <c:v>3.9999999105930328E-2</c:v>
                      </c:pt>
                      <c:pt idx="3">
                        <c:v>4.7499999403953552E-2</c:v>
                      </c:pt>
                      <c:pt idx="4">
                        <c:v>5.8749999850988388E-2</c:v>
                      </c:pt>
                      <c:pt idx="5">
                        <c:v>7.5625002384185791E-2</c:v>
                      </c:pt>
                      <c:pt idx="6">
                        <c:v>0.10093750059604645</c:v>
                      </c:pt>
                      <c:pt idx="7">
                        <c:v>0.13890625536441803</c:v>
                      </c:pt>
                      <c:pt idx="8">
                        <c:v>0.19585937261581421</c:v>
                      </c:pt>
                      <c:pt idx="9">
                        <c:v>0.28128907084465027</c:v>
                      </c:pt>
                      <c:pt idx="10">
                        <c:v>0.40943360328674316</c:v>
                      </c:pt>
                      <c:pt idx="11">
                        <c:v>0.6016504168510437</c:v>
                      </c:pt>
                      <c:pt idx="12">
                        <c:v>0.88997560739517212</c:v>
                      </c:pt>
                      <c:pt idx="13">
                        <c:v>1.3224633932113647</c:v>
                      </c:pt>
                      <c:pt idx="14">
                        <c:v>1.9711951017379761</c:v>
                      </c:pt>
                      <c:pt idx="15">
                        <c:v>2.9442925453186035</c:v>
                      </c:pt>
                      <c:pt idx="16">
                        <c:v>3.3092041015625</c:v>
                      </c:pt>
                      <c:pt idx="17">
                        <c:v>3.8565714359283447</c:v>
                      </c:pt>
                      <c:pt idx="18">
                        <c:v>4.6776227951049805</c:v>
                      </c:pt>
                      <c:pt idx="19">
                        <c:v>4.9855165481567383</c:v>
                      </c:pt>
                      <c:pt idx="20">
                        <c:v>5.4473581314086914</c:v>
                      </c:pt>
                      <c:pt idx="21">
                        <c:v>6.1401195526123047</c:v>
                      </c:pt>
                      <c:pt idx="22">
                        <c:v>7.179262638092041</c:v>
                      </c:pt>
                      <c:pt idx="23">
                        <c:v>7.5689411163330078</c:v>
                      </c:pt>
                      <c:pt idx="24">
                        <c:v>8.1534585952758789</c:v>
                      </c:pt>
                      <c:pt idx="25">
                        <c:v>9.0302352905273438</c:v>
                      </c:pt>
                      <c:pt idx="26">
                        <c:v>10.345400810241699</c:v>
                      </c:pt>
                      <c:pt idx="27">
                        <c:v>10.838587760925293</c:v>
                      </c:pt>
                      <c:pt idx="28">
                        <c:v>11.578367233276367</c:v>
                      </c:pt>
                      <c:pt idx="29">
                        <c:v>11.855785369873047</c:v>
                      </c:pt>
                      <c:pt idx="30">
                        <c:v>12.27191162109375</c:v>
                      </c:pt>
                      <c:pt idx="31">
                        <c:v>12.896100997924805</c:v>
                      </c:pt>
                      <c:pt idx="32">
                        <c:v>13.832386016845703</c:v>
                      </c:pt>
                      <c:pt idx="33">
                        <c:v>15.236812591552734</c:v>
                      </c:pt>
                      <c:pt idx="34">
                        <c:v>15.736812591552734</c:v>
                      </c:pt>
                      <c:pt idx="35">
                        <c:v>15.924312591552734</c:v>
                      </c:pt>
                      <c:pt idx="36">
                        <c:v>16.205562591552734</c:v>
                      </c:pt>
                      <c:pt idx="37">
                        <c:v>16.627437591552734</c:v>
                      </c:pt>
                      <c:pt idx="38">
                        <c:v>17.260250091552734</c:v>
                      </c:pt>
                      <c:pt idx="39">
                        <c:v>18.209468841552734</c:v>
                      </c:pt>
                      <c:pt idx="40">
                        <c:v>18.565425872802734</c:v>
                      </c:pt>
                      <c:pt idx="41">
                        <c:v>19.099361419677734</c:v>
                      </c:pt>
                      <c:pt idx="42">
                        <c:v>19.900264739990234</c:v>
                      </c:pt>
                      <c:pt idx="43">
                        <c:v>20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'Monotonic-Circular (2)'!$L$3:$L$46</c15:sqref>
                        </c15:formulaRef>
                      </c:ext>
                    </c:extLst>
                    <c:numCache>
                      <c:formatCode>0.00</c:formatCode>
                      <c:ptCount val="4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0.57142857142857151</c:v>
                      </c:pt>
                      <c:pt idx="8">
                        <c:v>1.2857142857142858</c:v>
                      </c:pt>
                      <c:pt idx="9">
                        <c:v>2.5714285714285716</c:v>
                      </c:pt>
                      <c:pt idx="10">
                        <c:v>3.6428571428571428</c:v>
                      </c:pt>
                      <c:pt idx="11">
                        <c:v>5.5714285714285721</c:v>
                      </c:pt>
                      <c:pt idx="12">
                        <c:v>6.7857142857142865</c:v>
                      </c:pt>
                      <c:pt idx="13">
                        <c:v>8.2857142857142865</c:v>
                      </c:pt>
                      <c:pt idx="14">
                        <c:v>9.8571428571428577</c:v>
                      </c:pt>
                      <c:pt idx="15">
                        <c:v>11.928571428571429</c:v>
                      </c:pt>
                      <c:pt idx="16">
                        <c:v>12.571428571428573</c:v>
                      </c:pt>
                      <c:pt idx="17">
                        <c:v>13.714285714285715</c:v>
                      </c:pt>
                      <c:pt idx="18">
                        <c:v>14.635714285714286</c:v>
                      </c:pt>
                      <c:pt idx="19">
                        <c:v>15.014285714285714</c:v>
                      </c:pt>
                      <c:pt idx="20">
                        <c:v>15.428571428571431</c:v>
                      </c:pt>
                      <c:pt idx="21">
                        <c:v>16.042857142857144</c:v>
                      </c:pt>
                      <c:pt idx="22">
                        <c:v>16.400000000000002</c:v>
                      </c:pt>
                      <c:pt idx="23">
                        <c:v>16.642857142857146</c:v>
                      </c:pt>
                      <c:pt idx="24">
                        <c:v>16.87857142857143</c:v>
                      </c:pt>
                      <c:pt idx="25">
                        <c:v>16.964285714285715</c:v>
                      </c:pt>
                      <c:pt idx="26">
                        <c:v>17.157142857142858</c:v>
                      </c:pt>
                      <c:pt idx="27">
                        <c:v>17.271428571428572</c:v>
                      </c:pt>
                      <c:pt idx="28">
                        <c:v>17.357142857142858</c:v>
                      </c:pt>
                      <c:pt idx="29">
                        <c:v>17.442857142857147</c:v>
                      </c:pt>
                      <c:pt idx="30">
                        <c:v>17.542857142857144</c:v>
                      </c:pt>
                      <c:pt idx="31">
                        <c:v>17.728571428571431</c:v>
                      </c:pt>
                      <c:pt idx="32">
                        <c:v>17.850000000000001</c:v>
                      </c:pt>
                      <c:pt idx="33">
                        <c:v>18.064285714285713</c:v>
                      </c:pt>
                      <c:pt idx="34">
                        <c:v>18.048285714285715</c:v>
                      </c:pt>
                      <c:pt idx="35">
                        <c:v>18.026285714285716</c:v>
                      </c:pt>
                      <c:pt idx="36">
                        <c:v>18.004285714285718</c:v>
                      </c:pt>
                      <c:pt idx="37">
                        <c:v>17.98228571428572</c:v>
                      </c:pt>
                      <c:pt idx="38">
                        <c:v>17.960285714285721</c:v>
                      </c:pt>
                      <c:pt idx="39">
                        <c:v>17.938285714285723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3669-48A6-B6BF-0A4EC02A18D3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Experimental(without CFRP)</c:v>
                </c:tx>
                <c:spPr>
                  <a:ln w="19050" cap="rnd">
                    <a:solidFill>
                      <a:schemeClr val="accent2"/>
                    </a:solidFill>
                    <a:prstDash val="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'Monotonic-Circular (2)'!$P$3:$P$13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0.5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3.25</c:v>
                      </c:pt>
                      <c:pt idx="5">
                        <c:v>5.25</c:v>
                      </c:pt>
                      <c:pt idx="6">
                        <c:v>7.25</c:v>
                      </c:pt>
                      <c:pt idx="7">
                        <c:v>9</c:v>
                      </c:pt>
                      <c:pt idx="8">
                        <c:v>10.75</c:v>
                      </c:pt>
                      <c:pt idx="9">
                        <c:v>12.7</c:v>
                      </c:pt>
                      <c:pt idx="10">
                        <c:v>14.5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'Monotonic-Circular (2)'!$Q$3:$Q$13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1.9067999999999998</c:v>
                      </c:pt>
                      <c:pt idx="2">
                        <c:v>5.9587500000000002</c:v>
                      </c:pt>
                      <c:pt idx="3">
                        <c:v>9.6928999999999998</c:v>
                      </c:pt>
                      <c:pt idx="4">
                        <c:v>12.0764</c:v>
                      </c:pt>
                      <c:pt idx="5">
                        <c:v>13.9832</c:v>
                      </c:pt>
                      <c:pt idx="6">
                        <c:v>15.651649999999998</c:v>
                      </c:pt>
                      <c:pt idx="7">
                        <c:v>15.89</c:v>
                      </c:pt>
                      <c:pt idx="8">
                        <c:v>15.7311</c:v>
                      </c:pt>
                      <c:pt idx="9">
                        <c:v>15.5722</c:v>
                      </c:pt>
                      <c:pt idx="10">
                        <c:v>15.413299999999998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669-48A6-B6BF-0A4EC02A18D3}"/>
                  </c:ext>
                </c:extLst>
              </c15:ser>
            </c15:filteredScatterSeries>
          </c:ext>
        </c:extLst>
      </c:scatterChart>
      <c:valAx>
        <c:axId val="1080003279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Displacement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2"/>
        <c:minorUnit val="1"/>
      </c:valAx>
      <c:valAx>
        <c:axId val="1167431039"/>
        <c:scaling>
          <c:orientation val="minMax"/>
          <c:max val="2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Load (KN)</a:t>
                </a:r>
              </a:p>
            </c:rich>
          </c:tx>
          <c:layout>
            <c:manualLayout>
              <c:xMode val="edge"/>
              <c:yMode val="edge"/>
              <c:x val="1.4424437381218838E-2"/>
              <c:y val="0.36194034856384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58073792032185145"/>
          <c:y val="0.47311038102627295"/>
          <c:w val="0.37272198734772144"/>
          <c:h val="0.1802000598534083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12122</xdr:colOff>
      <xdr:row>0</xdr:row>
      <xdr:rowOff>140277</xdr:rowOff>
    </xdr:from>
    <xdr:to>
      <xdr:col>29</xdr:col>
      <xdr:colOff>21279</xdr:colOff>
      <xdr:row>16</xdr:row>
      <xdr:rowOff>4519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FDEF9B-5CD9-4771-8445-84D83CA65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18</xdr:row>
      <xdr:rowOff>0</xdr:rowOff>
    </xdr:from>
    <xdr:to>
      <xdr:col>29</xdr:col>
      <xdr:colOff>9157</xdr:colOff>
      <xdr:row>33</xdr:row>
      <xdr:rowOff>63401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6DF4F7-DD5F-4A56-A5E3-6D19E9B4F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9C89-EE64-422B-AA81-AA1C13D4061D}">
  <dimension ref="A1:S108"/>
  <sheetViews>
    <sheetView tabSelected="1" topLeftCell="J1" zoomScale="115" zoomScaleNormal="115" workbookViewId="0">
      <selection activeCell="AE13" sqref="AE13"/>
    </sheetView>
  </sheetViews>
  <sheetFormatPr defaultRowHeight="15.75" x14ac:dyDescent="0.25"/>
  <cols>
    <col min="1" max="1" width="9.7109375" style="1" bestFit="1" customWidth="1"/>
    <col min="2" max="2" width="10.85546875" style="1" bestFit="1" customWidth="1"/>
    <col min="3" max="3" width="9.42578125" style="1" bestFit="1" customWidth="1"/>
    <col min="4" max="4" width="10.85546875" style="1" bestFit="1" customWidth="1"/>
    <col min="5" max="11" width="9.140625" style="1"/>
    <col min="12" max="12" width="9.140625" style="1" customWidth="1"/>
    <col min="13" max="16384" width="9.140625" style="1"/>
  </cols>
  <sheetData>
    <row r="1" spans="1:19" x14ac:dyDescent="0.25">
      <c r="A1" s="4" t="s">
        <v>1</v>
      </c>
      <c r="B1" s="4"/>
      <c r="C1" s="4"/>
      <c r="D1" s="4"/>
      <c r="F1" s="4" t="str">
        <f>A1</f>
        <v>Monotonic-Square</v>
      </c>
      <c r="G1" s="4"/>
      <c r="H1" s="4"/>
      <c r="I1" s="4"/>
      <c r="K1" s="4" t="str">
        <f>F1</f>
        <v>Monotonic-Square</v>
      </c>
      <c r="L1" s="4"/>
      <c r="M1" s="4"/>
      <c r="N1" s="4"/>
      <c r="S1" s="3"/>
    </row>
    <row r="2" spans="1:19" x14ac:dyDescent="0.25">
      <c r="A2" s="5" t="s">
        <v>2</v>
      </c>
      <c r="B2" s="5"/>
      <c r="C2" s="6" t="s">
        <v>0</v>
      </c>
      <c r="D2" s="6"/>
      <c r="F2" s="5" t="str">
        <f>A2</f>
        <v>Without CFRP</v>
      </c>
      <c r="G2" s="5"/>
      <c r="H2" s="6" t="str">
        <f>C2</f>
        <v>With CFRP</v>
      </c>
      <c r="I2" s="6"/>
      <c r="K2" s="5" t="str">
        <f>F2</f>
        <v>Without CFRP</v>
      </c>
      <c r="L2" s="5"/>
      <c r="M2" s="6" t="str">
        <f>H2</f>
        <v>With CFRP</v>
      </c>
      <c r="N2" s="6"/>
    </row>
    <row r="3" spans="1:19" x14ac:dyDescent="0.25">
      <c r="A3" s="3">
        <v>0</v>
      </c>
      <c r="B3" s="3">
        <v>0</v>
      </c>
      <c r="C3" s="3">
        <v>0</v>
      </c>
      <c r="D3" s="3">
        <v>0</v>
      </c>
      <c r="F3" s="2">
        <f>A3</f>
        <v>0</v>
      </c>
      <c r="G3" s="2">
        <f>B3/(1000*4.38)</f>
        <v>0</v>
      </c>
      <c r="H3" s="2">
        <f>C3</f>
        <v>0</v>
      </c>
      <c r="I3" s="2">
        <f>D3/(1000*3)</f>
        <v>0</v>
      </c>
      <c r="K3" s="2">
        <f>F3</f>
        <v>0</v>
      </c>
      <c r="L3" s="2">
        <f ca="1">N3/1.4</f>
        <v>0</v>
      </c>
      <c r="M3" s="2">
        <f>F3*1.3689013</f>
        <v>0</v>
      </c>
      <c r="N3" s="2">
        <f ca="1">L3*1.99</f>
        <v>0</v>
      </c>
      <c r="O3" s="1">
        <f ca="1">N3*1.08</f>
        <v>0</v>
      </c>
      <c r="P3" s="3">
        <v>0</v>
      </c>
      <c r="Q3" s="3">
        <v>0</v>
      </c>
      <c r="R3" s="3">
        <v>0</v>
      </c>
      <c r="S3" s="3">
        <v>0</v>
      </c>
    </row>
    <row r="4" spans="1:19" x14ac:dyDescent="0.25">
      <c r="A4" s="3">
        <v>1.9999999552965164E-2</v>
      </c>
      <c r="B4" s="3">
        <v>602.4373779296875</v>
      </c>
      <c r="C4" s="3">
        <v>1.9999999552965164E-2</v>
      </c>
      <c r="D4" s="3">
        <v>710.82257080078125</v>
      </c>
      <c r="F4" s="2">
        <f t="shared" ref="F4:F46" si="0">A4</f>
        <v>1.9999999552965164E-2</v>
      </c>
      <c r="G4" s="2">
        <f t="shared" ref="G4:G46" si="1">B4/(1000*4.38)</f>
        <v>0.13754278034924372</v>
      </c>
      <c r="H4" s="2">
        <f t="shared" ref="H4:H38" si="2">C4</f>
        <v>1.9999999552965164E-2</v>
      </c>
      <c r="I4" s="2">
        <f t="shared" ref="I4:I38" si="3">D4/(1000*3)</f>
        <v>0.23694085693359376</v>
      </c>
      <c r="K4" s="2">
        <f t="shared" ref="K4:K46" si="4">F4</f>
        <v>1.9999999552965164E-2</v>
      </c>
      <c r="L4" s="2">
        <f t="shared" ref="L4:L36" ca="1" si="5">N4/1.4</f>
        <v>0</v>
      </c>
      <c r="M4" s="2">
        <f t="shared" ref="M4:M35" si="6">F4*1.3689013</f>
        <v>2.7378025388053433E-2</v>
      </c>
      <c r="N4" s="2">
        <f t="shared" ref="N4:N9" ca="1" si="7">L4*1.99</f>
        <v>0.27371013289499502</v>
      </c>
      <c r="O4" s="1">
        <f t="shared" ref="O4:O36" ca="1" si="8">N4*1.08</f>
        <v>0</v>
      </c>
      <c r="P4" s="3">
        <v>0.5</v>
      </c>
      <c r="Q4" s="3">
        <v>1.9067999999999998</v>
      </c>
      <c r="R4" s="3">
        <v>0.8</v>
      </c>
      <c r="S4" s="3">
        <v>2.9887147335423196</v>
      </c>
    </row>
    <row r="5" spans="1:19" x14ac:dyDescent="0.25">
      <c r="A5" s="3">
        <v>3.9999999105930328E-2</v>
      </c>
      <c r="B5" s="3">
        <v>974.48004150390625</v>
      </c>
      <c r="C5" s="3">
        <v>3.9999999105930328E-2</v>
      </c>
      <c r="D5" s="3">
        <v>1166.47314453125</v>
      </c>
      <c r="F5" s="2">
        <f t="shared" si="0"/>
        <v>3.9999999105930328E-2</v>
      </c>
      <c r="G5" s="2">
        <f t="shared" si="1"/>
        <v>0.22248402774061787</v>
      </c>
      <c r="H5" s="2">
        <f t="shared" si="2"/>
        <v>3.9999999105930328E-2</v>
      </c>
      <c r="I5" s="2">
        <f t="shared" si="3"/>
        <v>0.38882438151041665</v>
      </c>
      <c r="K5" s="2">
        <f t="shared" si="4"/>
        <v>3.9999999105930328E-2</v>
      </c>
      <c r="L5" s="2">
        <f t="shared" ca="1" si="5"/>
        <v>0</v>
      </c>
      <c r="M5" s="2">
        <f t="shared" si="6"/>
        <v>5.4756050776106867E-2</v>
      </c>
      <c r="N5" s="2">
        <f t="shared" ca="1" si="7"/>
        <v>0.44274321520382959</v>
      </c>
      <c r="O5" s="1">
        <f t="shared" ca="1" si="8"/>
        <v>0</v>
      </c>
      <c r="P5" s="3">
        <v>1</v>
      </c>
      <c r="Q5" s="3">
        <v>5.9587500000000002</v>
      </c>
      <c r="R5" s="3">
        <v>1.2</v>
      </c>
      <c r="S5" s="3">
        <v>9.3397335423197489</v>
      </c>
    </row>
    <row r="6" spans="1:19" x14ac:dyDescent="0.25">
      <c r="A6" s="3">
        <v>4.7499999403953552E-2</v>
      </c>
      <c r="B6" s="3">
        <v>794.999267578125</v>
      </c>
      <c r="C6" s="3">
        <v>7.0000000298023224E-2</v>
      </c>
      <c r="D6" s="3">
        <v>1414.444580078125</v>
      </c>
      <c r="F6" s="2">
        <f t="shared" si="0"/>
        <v>4.7499999403953552E-2</v>
      </c>
      <c r="G6" s="2">
        <f t="shared" si="1"/>
        <v>0.18150668209546234</v>
      </c>
      <c r="H6" s="2">
        <f t="shared" si="2"/>
        <v>7.0000000298023224E-2</v>
      </c>
      <c r="I6" s="2">
        <f t="shared" si="3"/>
        <v>0.47148152669270832</v>
      </c>
      <c r="K6" s="2">
        <f t="shared" si="4"/>
        <v>4.7499999403953552E-2</v>
      </c>
      <c r="L6" s="2">
        <f t="shared" ca="1" si="5"/>
        <v>0</v>
      </c>
      <c r="M6" s="2">
        <f t="shared" si="6"/>
        <v>6.5022810934071251E-2</v>
      </c>
      <c r="N6" s="2">
        <f t="shared" ca="1" si="7"/>
        <v>0.36119829736997006</v>
      </c>
      <c r="O6" s="1">
        <f t="shared" ca="1" si="8"/>
        <v>0</v>
      </c>
      <c r="P6" s="3">
        <v>2</v>
      </c>
      <c r="Q6" s="3">
        <v>9.6928999999999998</v>
      </c>
      <c r="R6" s="3">
        <v>2.5173064820641913</v>
      </c>
      <c r="S6" s="3">
        <v>15.192633228840124</v>
      </c>
    </row>
    <row r="7" spans="1:19" x14ac:dyDescent="0.25">
      <c r="A7" s="3">
        <v>5.8749999850988388E-2</v>
      </c>
      <c r="B7" s="3">
        <v>821.0582275390625</v>
      </c>
      <c r="C7" s="3">
        <v>0.11500000208616257</v>
      </c>
      <c r="D7" s="3">
        <v>2612.37353515625</v>
      </c>
      <c r="F7" s="2">
        <f t="shared" si="0"/>
        <v>5.8749999850988388E-2</v>
      </c>
      <c r="G7" s="2">
        <f t="shared" si="1"/>
        <v>0.18745621633311929</v>
      </c>
      <c r="H7" s="2">
        <f t="shared" si="2"/>
        <v>0.11500000208616257</v>
      </c>
      <c r="I7" s="2">
        <f t="shared" si="3"/>
        <v>0.87079117838541664</v>
      </c>
      <c r="K7" s="2">
        <f t="shared" si="4"/>
        <v>5.8749999850988388E-2</v>
      </c>
      <c r="L7" s="2">
        <f t="shared" ca="1" si="5"/>
        <v>0</v>
      </c>
      <c r="M7" s="2">
        <f t="shared" si="6"/>
        <v>8.0422951171017817E-2</v>
      </c>
      <c r="N7" s="2">
        <f t="shared" ca="1" si="7"/>
        <v>0.37303787050290738</v>
      </c>
      <c r="O7" s="1">
        <f t="shared" ca="1" si="8"/>
        <v>0</v>
      </c>
      <c r="P7" s="3">
        <v>3.25</v>
      </c>
      <c r="Q7" s="3">
        <v>12.0764</v>
      </c>
      <c r="R7" s="3">
        <v>4.0906230333543112</v>
      </c>
      <c r="S7" s="3">
        <v>18.928526645768024</v>
      </c>
    </row>
    <row r="8" spans="1:19" x14ac:dyDescent="0.25">
      <c r="A8" s="3">
        <v>7.5625002384185791E-2</v>
      </c>
      <c r="B8" s="3">
        <v>1141.5814208984375</v>
      </c>
      <c r="C8" s="3">
        <v>0.18250000476837158</v>
      </c>
      <c r="D8" s="3">
        <v>4876.15576171875</v>
      </c>
      <c r="F8" s="2">
        <f t="shared" si="0"/>
        <v>7.5625002384185791E-2</v>
      </c>
      <c r="G8" s="2">
        <f t="shared" si="1"/>
        <v>0.260635027602383</v>
      </c>
      <c r="H8" s="2">
        <f t="shared" si="2"/>
        <v>0.18250000476837158</v>
      </c>
      <c r="I8" s="2">
        <f t="shared" si="3"/>
        <v>1.6253852539062501</v>
      </c>
      <c r="K8" s="2">
        <f t="shared" si="4"/>
        <v>7.5625002384185791E-2</v>
      </c>
      <c r="L8" s="2">
        <f t="shared" ca="1" si="5"/>
        <v>0</v>
      </c>
      <c r="M8" s="2">
        <f t="shared" si="6"/>
        <v>0.10352316407621504</v>
      </c>
      <c r="N8" s="2">
        <f t="shared" ca="1" si="7"/>
        <v>0.51866370492874214</v>
      </c>
      <c r="O8" s="1">
        <f t="shared" ca="1" si="8"/>
        <v>0</v>
      </c>
      <c r="P8" s="3">
        <v>5.25</v>
      </c>
      <c r="Q8" s="3">
        <v>13.9832</v>
      </c>
      <c r="R8" s="3">
        <v>6.607929515418502</v>
      </c>
      <c r="S8" s="3">
        <v>22.55</v>
      </c>
    </row>
    <row r="9" spans="1:19" x14ac:dyDescent="0.25">
      <c r="A9" s="3">
        <v>0.10093750059604645</v>
      </c>
      <c r="B9" s="3">
        <v>1872.8165283203125</v>
      </c>
      <c r="C9" s="3">
        <v>0.28374999761581421</v>
      </c>
      <c r="D9" s="3">
        <v>8340.759765625</v>
      </c>
      <c r="F9" s="2">
        <f t="shared" si="0"/>
        <v>0.10093750059604645</v>
      </c>
      <c r="G9" s="2">
        <f t="shared" si="1"/>
        <v>0.4275836822649115</v>
      </c>
      <c r="H9" s="2">
        <f t="shared" si="2"/>
        <v>0.28374999761581421</v>
      </c>
      <c r="I9" s="2">
        <f t="shared" si="3"/>
        <v>2.7802532552083332</v>
      </c>
      <c r="K9" s="2">
        <f t="shared" si="4"/>
        <v>0.10093750059604645</v>
      </c>
      <c r="L9" s="2">
        <f t="shared" ca="1" si="5"/>
        <v>0</v>
      </c>
      <c r="M9" s="2">
        <f t="shared" si="6"/>
        <v>0.13817347578467876</v>
      </c>
      <c r="N9" s="2">
        <f t="shared" ca="1" si="7"/>
        <v>0.85089152770717391</v>
      </c>
      <c r="O9" s="1">
        <f t="shared" ca="1" si="8"/>
        <v>0</v>
      </c>
      <c r="P9" s="3">
        <v>7.25</v>
      </c>
      <c r="Q9" s="3">
        <v>15.651649999999998</v>
      </c>
      <c r="R9" s="3">
        <v>9.1252359974826938</v>
      </c>
      <c r="S9" s="3">
        <v>24.532366771159872</v>
      </c>
    </row>
    <row r="10" spans="1:19" x14ac:dyDescent="0.25">
      <c r="A10" s="3">
        <v>0.13890625536441803</v>
      </c>
      <c r="B10" s="3">
        <v>3011.109130859375</v>
      </c>
      <c r="C10" s="3">
        <v>0.43562498688697815</v>
      </c>
      <c r="D10" s="3">
        <v>13091.0185546875</v>
      </c>
      <c r="F10" s="2">
        <f t="shared" si="0"/>
        <v>0.13890625536441803</v>
      </c>
      <c r="G10" s="2">
        <f t="shared" si="1"/>
        <v>0.68746783809574774</v>
      </c>
      <c r="H10" s="2">
        <f t="shared" si="2"/>
        <v>0.43562498688697815</v>
      </c>
      <c r="I10" s="2">
        <f t="shared" si="3"/>
        <v>4.3636728515624998</v>
      </c>
      <c r="K10" s="2">
        <f t="shared" si="4"/>
        <v>0.13890625536441803</v>
      </c>
      <c r="L10" s="2">
        <f t="shared" si="5"/>
        <v>0.57142857142857151</v>
      </c>
      <c r="M10" s="2">
        <f t="shared" si="6"/>
        <v>0.19014895354648384</v>
      </c>
      <c r="N10" s="2">
        <v>0.8</v>
      </c>
      <c r="O10" s="1">
        <f t="shared" si="8"/>
        <v>0.8640000000000001</v>
      </c>
      <c r="P10" s="3">
        <v>9</v>
      </c>
      <c r="Q10" s="3">
        <v>15.89</v>
      </c>
      <c r="R10" s="3">
        <v>11.327879169288861</v>
      </c>
      <c r="S10" s="3">
        <v>24.905956112852664</v>
      </c>
    </row>
    <row r="11" spans="1:19" x14ac:dyDescent="0.25">
      <c r="A11" s="3">
        <v>0.19585937261581421</v>
      </c>
      <c r="B11" s="3">
        <v>4712.03271484375</v>
      </c>
      <c r="C11" s="3">
        <v>0.66343748569488525</v>
      </c>
      <c r="D11" s="3">
        <v>18766.474609375</v>
      </c>
      <c r="F11" s="2">
        <f t="shared" si="0"/>
        <v>0.19585937261581421</v>
      </c>
      <c r="G11" s="2">
        <f t="shared" si="1"/>
        <v>1.0758065559003995</v>
      </c>
      <c r="H11" s="2">
        <f t="shared" si="2"/>
        <v>0.66343748569488525</v>
      </c>
      <c r="I11" s="2">
        <f t="shared" si="3"/>
        <v>6.255491536458333</v>
      </c>
      <c r="K11" s="2">
        <f t="shared" si="4"/>
        <v>0.19585937261581421</v>
      </c>
      <c r="L11" s="2">
        <f t="shared" si="5"/>
        <v>1.2857142857142858</v>
      </c>
      <c r="M11" s="2">
        <f t="shared" si="6"/>
        <v>0.26811214979097248</v>
      </c>
      <c r="N11" s="2">
        <v>1.8</v>
      </c>
      <c r="O11" s="1">
        <f t="shared" si="8"/>
        <v>1.9440000000000002</v>
      </c>
      <c r="P11" s="3">
        <v>10.75</v>
      </c>
      <c r="Q11" s="3">
        <v>15.7311</v>
      </c>
      <c r="R11" s="3">
        <v>13.530522341095029</v>
      </c>
      <c r="S11" s="3">
        <v>24.656896551724138</v>
      </c>
    </row>
    <row r="12" spans="1:19" x14ac:dyDescent="0.25">
      <c r="A12" s="3">
        <v>0.28128907084465027</v>
      </c>
      <c r="B12" s="3">
        <v>7256.408203125</v>
      </c>
      <c r="C12" s="3">
        <v>1.0051562786102295</v>
      </c>
      <c r="D12" s="3">
        <v>24966.962890625</v>
      </c>
      <c r="F12" s="2">
        <f t="shared" si="0"/>
        <v>0.28128907084465027</v>
      </c>
      <c r="G12" s="2">
        <f t="shared" si="1"/>
        <v>1.6567142016267122</v>
      </c>
      <c r="H12" s="2">
        <f t="shared" si="2"/>
        <v>1.0051562786102295</v>
      </c>
      <c r="I12" s="2">
        <f t="shared" si="3"/>
        <v>8.3223209635416673</v>
      </c>
      <c r="K12" s="2">
        <f t="shared" si="4"/>
        <v>0.28128907084465027</v>
      </c>
      <c r="L12" s="2">
        <f t="shared" si="5"/>
        <v>2.5714285714285716</v>
      </c>
      <c r="M12" s="2">
        <f t="shared" si="6"/>
        <v>0.38505697475503387</v>
      </c>
      <c r="N12" s="2">
        <v>3.6</v>
      </c>
      <c r="O12" s="1">
        <f t="shared" si="8"/>
        <v>3.8880000000000003</v>
      </c>
      <c r="P12" s="3">
        <v>12.7</v>
      </c>
      <c r="Q12" s="3">
        <v>15.5722</v>
      </c>
      <c r="R12" s="3">
        <v>15.984896161107613</v>
      </c>
      <c r="S12" s="3">
        <v>24.407836990595612</v>
      </c>
    </row>
    <row r="13" spans="1:19" x14ac:dyDescent="0.25">
      <c r="A13" s="3">
        <v>0.40943360328674316</v>
      </c>
      <c r="B13" s="3">
        <v>10662.3544921875</v>
      </c>
      <c r="C13" s="3">
        <v>1.5177344083786011</v>
      </c>
      <c r="D13" s="3">
        <v>31645.109375</v>
      </c>
      <c r="F13" s="2">
        <f t="shared" si="0"/>
        <v>0.40943360328674316</v>
      </c>
      <c r="G13" s="2">
        <f t="shared" si="1"/>
        <v>2.4343275096318493</v>
      </c>
      <c r="H13" s="2">
        <f t="shared" si="2"/>
        <v>1.5177344083786011</v>
      </c>
      <c r="I13" s="2">
        <f t="shared" si="3"/>
        <v>10.548369791666667</v>
      </c>
      <c r="K13" s="2">
        <f t="shared" si="4"/>
        <v>0.40943360328674316</v>
      </c>
      <c r="L13" s="2">
        <f t="shared" si="5"/>
        <v>3.6428571428571428</v>
      </c>
      <c r="M13" s="2">
        <f t="shared" si="6"/>
        <v>0.56047419180290703</v>
      </c>
      <c r="N13" s="2">
        <v>5.0999999999999996</v>
      </c>
      <c r="O13" s="1">
        <f t="shared" si="8"/>
        <v>5.508</v>
      </c>
      <c r="P13" s="3">
        <v>14.5</v>
      </c>
      <c r="Q13" s="3">
        <v>15.413299999999998</v>
      </c>
      <c r="R13" s="3">
        <v>18.250471994965388</v>
      </c>
      <c r="S13" s="3">
        <v>23.9</v>
      </c>
    </row>
    <row r="14" spans="1:19" x14ac:dyDescent="0.25">
      <c r="A14" s="3">
        <v>0.6016504168510437</v>
      </c>
      <c r="B14" s="3">
        <v>14459.4970703125</v>
      </c>
      <c r="C14" s="3">
        <v>2.2866015434265137</v>
      </c>
      <c r="D14" s="3">
        <v>38899.7109375</v>
      </c>
      <c r="F14" s="2">
        <f t="shared" si="0"/>
        <v>0.6016504168510437</v>
      </c>
      <c r="G14" s="2">
        <f t="shared" si="1"/>
        <v>3.3012550388841326</v>
      </c>
      <c r="H14" s="2">
        <f t="shared" si="2"/>
        <v>2.2866015434265137</v>
      </c>
      <c r="I14" s="2">
        <f t="shared" si="3"/>
        <v>12.9665703125</v>
      </c>
      <c r="K14" s="2">
        <f t="shared" si="4"/>
        <v>0.6016504168510437</v>
      </c>
      <c r="L14" s="2">
        <f t="shared" si="5"/>
        <v>5.5714285714285721</v>
      </c>
      <c r="M14" s="2">
        <f t="shared" si="6"/>
        <v>0.82360003777293567</v>
      </c>
      <c r="N14" s="2">
        <v>7.8</v>
      </c>
      <c r="O14" s="1">
        <f t="shared" si="8"/>
        <v>8.4239999999999995</v>
      </c>
      <c r="S14" s="3"/>
    </row>
    <row r="15" spans="1:19" x14ac:dyDescent="0.25">
      <c r="A15" s="3">
        <v>0.88997560739517212</v>
      </c>
      <c r="B15" s="3">
        <v>18363.4765625</v>
      </c>
      <c r="C15" s="3">
        <v>3.4399023056030273</v>
      </c>
      <c r="D15" s="3">
        <v>46723.78515625</v>
      </c>
      <c r="F15" s="2">
        <f t="shared" si="0"/>
        <v>0.88997560739517212</v>
      </c>
      <c r="G15" s="2">
        <f t="shared" si="1"/>
        <v>4.1925745576484017</v>
      </c>
      <c r="H15" s="2">
        <f t="shared" si="2"/>
        <v>3.4399023056030273</v>
      </c>
      <c r="I15" s="2">
        <f t="shared" si="3"/>
        <v>15.574595052083334</v>
      </c>
      <c r="K15" s="2">
        <f t="shared" si="4"/>
        <v>0.88997560739517212</v>
      </c>
      <c r="L15" s="2">
        <f t="shared" si="5"/>
        <v>6.7857142857142865</v>
      </c>
      <c r="M15" s="2">
        <f t="shared" si="6"/>
        <v>1.2182887659315409</v>
      </c>
      <c r="N15" s="2">
        <v>9.5</v>
      </c>
      <c r="O15" s="1">
        <f t="shared" si="8"/>
        <v>10.260000000000002</v>
      </c>
    </row>
    <row r="16" spans="1:19" x14ac:dyDescent="0.25">
      <c r="A16" s="3">
        <v>1.3224633932113647</v>
      </c>
      <c r="B16" s="3">
        <v>22086.28515625</v>
      </c>
      <c r="C16" s="3">
        <v>3.8723900318145752</v>
      </c>
      <c r="D16" s="3">
        <v>49145.26171875</v>
      </c>
      <c r="F16" s="2">
        <f t="shared" si="0"/>
        <v>1.3224633932113647</v>
      </c>
      <c r="G16" s="2">
        <f t="shared" si="1"/>
        <v>5.0425308575913244</v>
      </c>
      <c r="H16" s="2">
        <f t="shared" si="2"/>
        <v>3.8723900318145752</v>
      </c>
      <c r="I16" s="2">
        <f t="shared" si="3"/>
        <v>16.381753906250001</v>
      </c>
      <c r="K16" s="2">
        <f t="shared" si="4"/>
        <v>1.3224633932113647</v>
      </c>
      <c r="L16" s="2">
        <f t="shared" si="5"/>
        <v>8.2857142857142865</v>
      </c>
      <c r="M16" s="2">
        <f t="shared" si="6"/>
        <v>1.8103218581694485</v>
      </c>
      <c r="N16" s="2">
        <v>11.6</v>
      </c>
      <c r="O16" s="1">
        <f t="shared" si="8"/>
        <v>12.528</v>
      </c>
    </row>
    <row r="17" spans="1:15" x14ac:dyDescent="0.25">
      <c r="A17" s="3">
        <v>1.9711951017379761</v>
      </c>
      <c r="B17" s="3">
        <v>25537.310546875</v>
      </c>
      <c r="C17" s="3">
        <v>4.5211219787597656</v>
      </c>
      <c r="D17" s="3">
        <v>52373.1875</v>
      </c>
      <c r="F17" s="2">
        <f t="shared" si="0"/>
        <v>1.9711951017379761</v>
      </c>
      <c r="G17" s="2">
        <f t="shared" si="1"/>
        <v>5.8304361979166668</v>
      </c>
      <c r="H17" s="2">
        <f t="shared" si="2"/>
        <v>4.5211219787597656</v>
      </c>
      <c r="I17" s="2">
        <f t="shared" si="3"/>
        <v>17.457729166666667</v>
      </c>
      <c r="K17" s="2">
        <f t="shared" si="4"/>
        <v>1.9711951017379761</v>
      </c>
      <c r="L17" s="2">
        <f t="shared" si="5"/>
        <v>9.8571428571428577</v>
      </c>
      <c r="M17" s="2">
        <f t="shared" si="6"/>
        <v>2.6983715373227479</v>
      </c>
      <c r="N17" s="2">
        <v>13.8</v>
      </c>
      <c r="O17" s="1">
        <f t="shared" si="8"/>
        <v>14.904000000000002</v>
      </c>
    </row>
    <row r="18" spans="1:15" x14ac:dyDescent="0.25">
      <c r="A18" s="3">
        <v>2.9442925453186035</v>
      </c>
      <c r="B18" s="3">
        <v>28783.09375</v>
      </c>
      <c r="C18" s="3">
        <v>5.4942193031311035</v>
      </c>
      <c r="D18" s="3">
        <v>57272.48828125</v>
      </c>
      <c r="F18" s="2">
        <f t="shared" si="0"/>
        <v>2.9442925453186035</v>
      </c>
      <c r="G18" s="2">
        <f t="shared" si="1"/>
        <v>6.5714825913242008</v>
      </c>
      <c r="H18" s="2">
        <f t="shared" si="2"/>
        <v>5.4942193031311035</v>
      </c>
      <c r="I18" s="2">
        <f t="shared" si="3"/>
        <v>19.090829427083332</v>
      </c>
      <c r="K18" s="2">
        <f t="shared" si="4"/>
        <v>2.9442925453186035</v>
      </c>
      <c r="L18" s="2">
        <f t="shared" si="5"/>
        <v>11.928571428571429</v>
      </c>
      <c r="M18" s="2">
        <f t="shared" si="6"/>
        <v>4.030445892866946</v>
      </c>
      <c r="N18" s="2">
        <v>16.7</v>
      </c>
      <c r="O18" s="1">
        <f t="shared" si="8"/>
        <v>18.036000000000001</v>
      </c>
    </row>
    <row r="19" spans="1:15" x14ac:dyDescent="0.25">
      <c r="A19" s="3">
        <v>3.3092041015625</v>
      </c>
      <c r="B19" s="3">
        <v>29692.4296875</v>
      </c>
      <c r="C19" s="3">
        <v>6.9538655281066895</v>
      </c>
      <c r="D19" s="3">
        <v>64318.4375</v>
      </c>
      <c r="F19" s="2">
        <f t="shared" si="0"/>
        <v>3.3092041015625</v>
      </c>
      <c r="G19" s="2">
        <f t="shared" si="1"/>
        <v>6.7790935359589044</v>
      </c>
      <c r="H19" s="2">
        <f t="shared" si="2"/>
        <v>6.9538655281066895</v>
      </c>
      <c r="I19" s="2">
        <f t="shared" si="3"/>
        <v>21.439479166666668</v>
      </c>
      <c r="K19" s="2">
        <f t="shared" si="4"/>
        <v>3.3092041015625</v>
      </c>
      <c r="L19" s="2">
        <f t="shared" si="5"/>
        <v>12.571428571428573</v>
      </c>
      <c r="M19" s="2">
        <f t="shared" si="6"/>
        <v>4.5299737965942386</v>
      </c>
      <c r="N19" s="2">
        <v>17.600000000000001</v>
      </c>
      <c r="O19" s="1">
        <f t="shared" si="8"/>
        <v>19.008000000000003</v>
      </c>
    </row>
    <row r="20" spans="1:15" x14ac:dyDescent="0.25">
      <c r="A20" s="3">
        <v>3.8565714359283447</v>
      </c>
      <c r="B20" s="3">
        <v>30883.38671875</v>
      </c>
      <c r="C20" s="3">
        <v>7.4538655281066895</v>
      </c>
      <c r="D20" s="3">
        <v>66501.078125</v>
      </c>
      <c r="F20" s="2">
        <f t="shared" si="0"/>
        <v>3.8565714359283447</v>
      </c>
      <c r="G20" s="2">
        <f t="shared" si="1"/>
        <v>7.0510015339611876</v>
      </c>
      <c r="H20" s="2">
        <f t="shared" si="2"/>
        <v>7.4538655281066895</v>
      </c>
      <c r="I20" s="2">
        <f t="shared" si="3"/>
        <v>22.167026041666666</v>
      </c>
      <c r="K20" s="2">
        <f t="shared" si="4"/>
        <v>3.8565714359283447</v>
      </c>
      <c r="L20" s="2">
        <f t="shared" si="5"/>
        <v>13.714285714285715</v>
      </c>
      <c r="M20" s="2">
        <f t="shared" si="6"/>
        <v>5.2792656521851784</v>
      </c>
      <c r="N20" s="2">
        <v>19.2</v>
      </c>
      <c r="O20" s="1">
        <f t="shared" si="8"/>
        <v>20.736000000000001</v>
      </c>
    </row>
    <row r="21" spans="1:15" x14ac:dyDescent="0.25">
      <c r="A21" s="3">
        <v>4.6776227951049805</v>
      </c>
      <c r="B21" s="3">
        <v>33324.43359375</v>
      </c>
      <c r="C21" s="3">
        <v>7.9538655281066895</v>
      </c>
      <c r="D21" s="3">
        <v>68439.8984375</v>
      </c>
      <c r="F21" s="2">
        <f t="shared" si="0"/>
        <v>4.6776227951049805</v>
      </c>
      <c r="G21" s="2">
        <f t="shared" si="1"/>
        <v>7.6083181720890414</v>
      </c>
      <c r="H21" s="2">
        <f t="shared" si="2"/>
        <v>7.9538655281066895</v>
      </c>
      <c r="I21" s="2">
        <f t="shared" si="3"/>
        <v>22.813299479166666</v>
      </c>
      <c r="K21" s="2">
        <f t="shared" si="4"/>
        <v>4.6776227951049805</v>
      </c>
      <c r="L21" s="2">
        <f t="shared" si="5"/>
        <v>14.635714285714286</v>
      </c>
      <c r="M21" s="2">
        <f t="shared" si="6"/>
        <v>6.4032039251288415</v>
      </c>
      <c r="N21" s="2">
        <v>20.49</v>
      </c>
      <c r="O21" s="1">
        <f t="shared" si="8"/>
        <v>22.129200000000001</v>
      </c>
    </row>
    <row r="22" spans="1:15" x14ac:dyDescent="0.25">
      <c r="A22" s="3">
        <v>4.9855165481567383</v>
      </c>
      <c r="B22" s="3">
        <v>34580.68359375</v>
      </c>
      <c r="C22" s="3">
        <v>8.4538660049438477</v>
      </c>
      <c r="D22" s="3">
        <v>70308.03125</v>
      </c>
      <c r="F22" s="2">
        <f t="shared" si="0"/>
        <v>4.9855165481567383</v>
      </c>
      <c r="G22" s="2">
        <f t="shared" si="1"/>
        <v>7.8951332405821919</v>
      </c>
      <c r="H22" s="2">
        <f t="shared" si="2"/>
        <v>8.4538660049438477</v>
      </c>
      <c r="I22" s="2">
        <f t="shared" si="3"/>
        <v>23.436010416666665</v>
      </c>
      <c r="K22" s="2">
        <f t="shared" si="4"/>
        <v>4.9855165481567383</v>
      </c>
      <c r="L22" s="2">
        <f t="shared" si="5"/>
        <v>15.014285714285714</v>
      </c>
      <c r="M22" s="2">
        <f t="shared" si="6"/>
        <v>6.8246800839432717</v>
      </c>
      <c r="N22" s="2">
        <v>21.02</v>
      </c>
      <c r="O22" s="1">
        <f t="shared" si="8"/>
        <v>22.701600000000003</v>
      </c>
    </row>
    <row r="23" spans="1:15" x14ac:dyDescent="0.25">
      <c r="A23" s="3">
        <v>5.4473581314086914</v>
      </c>
      <c r="B23" s="3">
        <v>36232.91015625</v>
      </c>
      <c r="C23" s="3">
        <v>8.9538660049438477</v>
      </c>
      <c r="D23" s="3">
        <v>71944.296875</v>
      </c>
      <c r="F23" s="2">
        <f t="shared" si="0"/>
        <v>5.4473581314086914</v>
      </c>
      <c r="G23" s="2">
        <f t="shared" si="1"/>
        <v>8.2723539169520546</v>
      </c>
      <c r="H23" s="2">
        <f t="shared" si="2"/>
        <v>8.9538660049438477</v>
      </c>
      <c r="I23" s="2">
        <f t="shared" si="3"/>
        <v>23.981432291666668</v>
      </c>
      <c r="K23" s="2">
        <f t="shared" si="4"/>
        <v>5.4473581314086914</v>
      </c>
      <c r="L23" s="2">
        <f t="shared" si="5"/>
        <v>15.428571428571431</v>
      </c>
      <c r="M23" s="2">
        <f t="shared" si="6"/>
        <v>7.4568956276509288</v>
      </c>
      <c r="N23" s="2">
        <v>21.6</v>
      </c>
      <c r="O23" s="1">
        <f t="shared" si="8"/>
        <v>23.328000000000003</v>
      </c>
    </row>
    <row r="24" spans="1:15" x14ac:dyDescent="0.25">
      <c r="A24" s="3">
        <v>6.1401195526123047</v>
      </c>
      <c r="B24" s="3">
        <v>38175.27734375</v>
      </c>
      <c r="C24" s="3">
        <v>9.4538660049438477</v>
      </c>
      <c r="D24" s="3">
        <v>73417.6015625</v>
      </c>
      <c r="F24" s="2">
        <f t="shared" si="0"/>
        <v>6.1401195526123047</v>
      </c>
      <c r="G24" s="2">
        <f t="shared" si="1"/>
        <v>8.7158167451484019</v>
      </c>
      <c r="H24" s="2">
        <f t="shared" si="2"/>
        <v>9.4538660049438477</v>
      </c>
      <c r="I24" s="2">
        <f t="shared" si="3"/>
        <v>24.472533854166667</v>
      </c>
      <c r="K24" s="2">
        <f t="shared" si="4"/>
        <v>6.1401195526123047</v>
      </c>
      <c r="L24" s="2">
        <f t="shared" si="5"/>
        <v>16.042857142857144</v>
      </c>
      <c r="M24" s="2">
        <f t="shared" si="6"/>
        <v>8.4052176377264036</v>
      </c>
      <c r="N24" s="2">
        <v>22.46</v>
      </c>
      <c r="O24" s="1">
        <f t="shared" si="8"/>
        <v>24.256800000000002</v>
      </c>
    </row>
    <row r="25" spans="1:15" x14ac:dyDescent="0.25">
      <c r="A25" s="3">
        <v>7.179262638092041</v>
      </c>
      <c r="B25" s="3">
        <v>40599.6875</v>
      </c>
      <c r="C25" s="3">
        <v>9.5476160049438477</v>
      </c>
      <c r="D25" s="3">
        <v>73691.328125</v>
      </c>
      <c r="F25" s="2">
        <f t="shared" si="0"/>
        <v>7.179262638092041</v>
      </c>
      <c r="G25" s="2">
        <f t="shared" si="1"/>
        <v>9.2693350456620998</v>
      </c>
      <c r="H25" s="2">
        <f t="shared" si="2"/>
        <v>9.5476160049438477</v>
      </c>
      <c r="I25" s="2">
        <f t="shared" si="3"/>
        <v>24.563776041666667</v>
      </c>
      <c r="K25" s="2">
        <f t="shared" si="4"/>
        <v>7.179262638092041</v>
      </c>
      <c r="L25" s="2">
        <f t="shared" si="5"/>
        <v>16.400000000000002</v>
      </c>
      <c r="M25" s="2">
        <f t="shared" si="6"/>
        <v>9.8277019583256244</v>
      </c>
      <c r="N25" s="2">
        <v>22.96</v>
      </c>
      <c r="O25" s="1">
        <f t="shared" si="8"/>
        <v>24.796800000000001</v>
      </c>
    </row>
    <row r="26" spans="1:15" x14ac:dyDescent="0.25">
      <c r="A26" s="3">
        <v>7.5689411163330078</v>
      </c>
      <c r="B26" s="3">
        <v>41386.4765625</v>
      </c>
      <c r="C26" s="3">
        <v>9.6179285049438477</v>
      </c>
      <c r="D26" s="3">
        <v>73899.453125</v>
      </c>
      <c r="F26" s="2">
        <f t="shared" si="0"/>
        <v>7.5689411163330078</v>
      </c>
      <c r="G26" s="2">
        <f t="shared" si="1"/>
        <v>9.4489672517123289</v>
      </c>
      <c r="H26" s="2">
        <f t="shared" si="2"/>
        <v>9.6179285049438477</v>
      </c>
      <c r="I26" s="2">
        <f t="shared" si="3"/>
        <v>24.633151041666668</v>
      </c>
      <c r="K26" s="2">
        <f t="shared" si="4"/>
        <v>7.5689411163330078</v>
      </c>
      <c r="L26" s="2">
        <f t="shared" si="5"/>
        <v>16.642857142857146</v>
      </c>
      <c r="M26" s="2">
        <f t="shared" si="6"/>
        <v>10.361133333771706</v>
      </c>
      <c r="N26" s="2">
        <v>23.3</v>
      </c>
      <c r="O26" s="1">
        <f t="shared" si="8"/>
        <v>25.164000000000001</v>
      </c>
    </row>
    <row r="27" spans="1:15" x14ac:dyDescent="0.25">
      <c r="A27" s="3">
        <v>8.1534585952758789</v>
      </c>
      <c r="B27" s="3">
        <v>42362.578125</v>
      </c>
      <c r="C27" s="3">
        <v>9.6882410049438477</v>
      </c>
      <c r="D27" s="3">
        <v>74104.2578125</v>
      </c>
      <c r="F27" s="2">
        <f t="shared" si="0"/>
        <v>8.1534585952758789</v>
      </c>
      <c r="G27" s="2">
        <f t="shared" si="1"/>
        <v>9.6718214897260282</v>
      </c>
      <c r="H27" s="2">
        <f t="shared" si="2"/>
        <v>9.6882410049438477</v>
      </c>
      <c r="I27" s="2">
        <f t="shared" si="3"/>
        <v>24.701419270833334</v>
      </c>
      <c r="K27" s="2">
        <f t="shared" si="4"/>
        <v>8.1534585952758789</v>
      </c>
      <c r="L27" s="2">
        <f t="shared" si="5"/>
        <v>16.87857142857143</v>
      </c>
      <c r="M27" s="2">
        <f t="shared" si="6"/>
        <v>11.161280070569326</v>
      </c>
      <c r="N27" s="2">
        <v>23.63</v>
      </c>
      <c r="O27" s="1">
        <f t="shared" si="8"/>
        <v>25.520400000000002</v>
      </c>
    </row>
    <row r="28" spans="1:15" x14ac:dyDescent="0.25">
      <c r="A28" s="3">
        <v>9.0302352905273438</v>
      </c>
      <c r="B28" s="3">
        <v>43600.40625</v>
      </c>
      <c r="C28" s="3">
        <v>9.7409753799438477</v>
      </c>
      <c r="D28" s="3">
        <v>74258.484375</v>
      </c>
      <c r="F28" s="2">
        <f t="shared" si="0"/>
        <v>9.0302352905273438</v>
      </c>
      <c r="G28" s="2">
        <f t="shared" si="1"/>
        <v>9.954430650684932</v>
      </c>
      <c r="H28" s="2">
        <f t="shared" si="2"/>
        <v>9.7409753799438477</v>
      </c>
      <c r="I28" s="2">
        <f t="shared" si="3"/>
        <v>24.752828125000001</v>
      </c>
      <c r="K28" s="2">
        <f t="shared" si="4"/>
        <v>9.0302352905273438</v>
      </c>
      <c r="L28" s="2">
        <f t="shared" si="5"/>
        <v>16.964285714285715</v>
      </c>
      <c r="M28" s="2">
        <f t="shared" si="6"/>
        <v>12.36150082850876</v>
      </c>
      <c r="N28" s="2">
        <v>23.75</v>
      </c>
      <c r="O28" s="1">
        <f t="shared" si="8"/>
        <v>25.650000000000002</v>
      </c>
    </row>
    <row r="29" spans="1:15" x14ac:dyDescent="0.25">
      <c r="A29" s="3">
        <v>10.345400810241699</v>
      </c>
      <c r="B29" s="3">
        <v>45284.296875</v>
      </c>
      <c r="C29" s="3">
        <v>9.7937097549438477</v>
      </c>
      <c r="D29" s="3">
        <v>74414.1484375</v>
      </c>
      <c r="F29" s="2">
        <f t="shared" si="0"/>
        <v>10.345400810241699</v>
      </c>
      <c r="G29" s="2">
        <f t="shared" si="1"/>
        <v>10.338880565068493</v>
      </c>
      <c r="H29" s="2">
        <f t="shared" si="2"/>
        <v>9.7937097549438477</v>
      </c>
      <c r="I29" s="2">
        <f t="shared" si="3"/>
        <v>24.804716145833332</v>
      </c>
      <c r="K29" s="2">
        <f t="shared" si="4"/>
        <v>10.345400810241699</v>
      </c>
      <c r="L29" s="2">
        <f t="shared" si="5"/>
        <v>17.157142857142858</v>
      </c>
      <c r="M29" s="2">
        <f t="shared" si="6"/>
        <v>14.161832618160917</v>
      </c>
      <c r="N29" s="2">
        <v>24.02</v>
      </c>
      <c r="O29" s="1">
        <f t="shared" si="8"/>
        <v>25.941600000000001</v>
      </c>
    </row>
    <row r="30" spans="1:15" x14ac:dyDescent="0.25">
      <c r="A30" s="3">
        <v>10.838587760925293</v>
      </c>
      <c r="B30" s="3">
        <v>45961.71875</v>
      </c>
      <c r="C30" s="3">
        <v>9.8464441299438477</v>
      </c>
      <c r="D30" s="3">
        <v>74568.2109375</v>
      </c>
      <c r="F30" s="2">
        <f t="shared" si="0"/>
        <v>10.838587760925293</v>
      </c>
      <c r="G30" s="2">
        <f t="shared" si="1"/>
        <v>10.493543093607306</v>
      </c>
      <c r="H30" s="2">
        <f t="shared" si="2"/>
        <v>9.8464441299438477</v>
      </c>
      <c r="I30" s="2">
        <f t="shared" si="3"/>
        <v>24.856070312500002</v>
      </c>
      <c r="K30" s="2">
        <f t="shared" si="4"/>
        <v>10.838587760925293</v>
      </c>
      <c r="L30" s="2">
        <f t="shared" si="5"/>
        <v>17.271428571428572</v>
      </c>
      <c r="M30" s="2">
        <f t="shared" si="6"/>
        <v>14.836956876094725</v>
      </c>
      <c r="N30" s="2">
        <v>24.18</v>
      </c>
      <c r="O30" s="1">
        <f t="shared" si="8"/>
        <v>26.1144</v>
      </c>
    </row>
    <row r="31" spans="1:15" x14ac:dyDescent="0.25">
      <c r="A31" s="3">
        <v>11.578367233276367</v>
      </c>
      <c r="B31" s="3">
        <v>47751.4140625</v>
      </c>
      <c r="C31" s="3">
        <v>9.8991785049438477</v>
      </c>
      <c r="D31" s="3">
        <v>74720.1640625</v>
      </c>
      <c r="F31" s="2">
        <f t="shared" si="0"/>
        <v>11.578367233276367</v>
      </c>
      <c r="G31" s="2">
        <f t="shared" si="1"/>
        <v>10.902149329337899</v>
      </c>
      <c r="H31" s="2">
        <f t="shared" si="2"/>
        <v>9.8991785049438477</v>
      </c>
      <c r="I31" s="2">
        <f t="shared" si="3"/>
        <v>24.906721354166667</v>
      </c>
      <c r="K31" s="2">
        <f t="shared" si="4"/>
        <v>11.578367233276367</v>
      </c>
      <c r="L31" s="2">
        <f t="shared" si="5"/>
        <v>17.357142857142858</v>
      </c>
      <c r="M31" s="2">
        <f t="shared" si="6"/>
        <v>15.849641957509423</v>
      </c>
      <c r="N31" s="2">
        <v>24.3</v>
      </c>
      <c r="O31" s="1">
        <f t="shared" si="8"/>
        <v>26.244000000000003</v>
      </c>
    </row>
    <row r="32" spans="1:15" x14ac:dyDescent="0.25">
      <c r="A32" s="3">
        <v>11.855785369873047</v>
      </c>
      <c r="B32" s="3">
        <v>48425.82421875</v>
      </c>
      <c r="C32" s="3">
        <v>9.9519128799438477</v>
      </c>
      <c r="D32" s="3">
        <v>74870.484375</v>
      </c>
      <c r="F32" s="2">
        <f t="shared" si="0"/>
        <v>11.855785369873047</v>
      </c>
      <c r="G32" s="2">
        <f t="shared" si="1"/>
        <v>11.056124250856165</v>
      </c>
      <c r="H32" s="2">
        <f t="shared" si="2"/>
        <v>9.9519128799438477</v>
      </c>
      <c r="I32" s="2">
        <f t="shared" si="3"/>
        <v>24.956828125000001</v>
      </c>
      <c r="K32" s="2">
        <f t="shared" si="4"/>
        <v>11.855785369873047</v>
      </c>
      <c r="L32" s="2">
        <f t="shared" si="5"/>
        <v>17.442857142857147</v>
      </c>
      <c r="M32" s="2">
        <f t="shared" si="6"/>
        <v>16.229400005340196</v>
      </c>
      <c r="N32" s="2">
        <v>24.42</v>
      </c>
      <c r="O32" s="1">
        <f t="shared" si="8"/>
        <v>26.373600000000003</v>
      </c>
    </row>
    <row r="33" spans="1:15" x14ac:dyDescent="0.25">
      <c r="A33" s="3">
        <v>12.27191162109375</v>
      </c>
      <c r="B33" s="3">
        <v>49363.4921875</v>
      </c>
      <c r="C33" s="3">
        <v>9.9914636611938477</v>
      </c>
      <c r="D33" s="3">
        <v>74982.515625</v>
      </c>
      <c r="F33" s="2">
        <f t="shared" si="0"/>
        <v>12.27191162109375</v>
      </c>
      <c r="G33" s="2">
        <f t="shared" si="1"/>
        <v>11.270203695776257</v>
      </c>
      <c r="H33" s="2">
        <f t="shared" si="2"/>
        <v>9.9914636611938477</v>
      </c>
      <c r="I33" s="2">
        <f t="shared" si="3"/>
        <v>24.994171874999999</v>
      </c>
      <c r="K33" s="2">
        <f t="shared" si="4"/>
        <v>12.27191162109375</v>
      </c>
      <c r="L33" s="2">
        <f t="shared" si="5"/>
        <v>17.542857142857144</v>
      </c>
      <c r="M33" s="2">
        <f t="shared" si="6"/>
        <v>16.799035771600344</v>
      </c>
      <c r="N33" s="2">
        <v>24.56</v>
      </c>
      <c r="O33" s="1">
        <f t="shared" si="8"/>
        <v>26.524799999999999</v>
      </c>
    </row>
    <row r="34" spans="1:15" x14ac:dyDescent="0.25">
      <c r="A34" s="3">
        <v>12.896100997924805</v>
      </c>
      <c r="B34" s="3">
        <v>50632.2421875</v>
      </c>
      <c r="C34" s="3">
        <v>10.031014442443848</v>
      </c>
      <c r="D34" s="3">
        <v>75093.6953125</v>
      </c>
      <c r="F34" s="2">
        <f t="shared" si="0"/>
        <v>12.896100997924805</v>
      </c>
      <c r="G34" s="2">
        <f t="shared" si="1"/>
        <v>11.559872645547944</v>
      </c>
      <c r="H34" s="2">
        <f t="shared" si="2"/>
        <v>10.031014442443848</v>
      </c>
      <c r="I34" s="2">
        <f t="shared" si="3"/>
        <v>25.031231770833333</v>
      </c>
      <c r="K34" s="2">
        <f t="shared" si="4"/>
        <v>12.896100997924805</v>
      </c>
      <c r="L34" s="2">
        <f t="shared" si="5"/>
        <v>17.728571428571431</v>
      </c>
      <c r="M34" s="2">
        <f t="shared" si="6"/>
        <v>17.653489420990564</v>
      </c>
      <c r="N34" s="2">
        <v>24.82</v>
      </c>
      <c r="O34" s="1">
        <f t="shared" si="8"/>
        <v>26.805600000000002</v>
      </c>
    </row>
    <row r="35" spans="1:15" x14ac:dyDescent="0.25">
      <c r="A35" s="3">
        <v>13.832386016845703</v>
      </c>
      <c r="B35" s="3">
        <v>52662.8515625</v>
      </c>
      <c r="C35" s="3">
        <v>10.090340614318848</v>
      </c>
      <c r="D35" s="3">
        <v>75258.46875</v>
      </c>
      <c r="F35" s="2">
        <f t="shared" si="0"/>
        <v>13.832386016845703</v>
      </c>
      <c r="G35" s="2">
        <f t="shared" si="1"/>
        <v>12.023482091894977</v>
      </c>
      <c r="H35" s="2">
        <f t="shared" si="2"/>
        <v>10.090340614318848</v>
      </c>
      <c r="I35" s="2">
        <f t="shared" si="3"/>
        <v>25.086156249999998</v>
      </c>
      <c r="K35" s="2">
        <f t="shared" si="4"/>
        <v>13.832386016845703</v>
      </c>
      <c r="L35" s="2">
        <f t="shared" si="5"/>
        <v>17.850000000000001</v>
      </c>
      <c r="M35" s="2">
        <f t="shared" si="6"/>
        <v>18.935171200561907</v>
      </c>
      <c r="N35" s="2">
        <v>24.99</v>
      </c>
      <c r="O35" s="1">
        <f t="shared" si="8"/>
        <v>26.9892</v>
      </c>
    </row>
    <row r="36" spans="1:15" x14ac:dyDescent="0.25">
      <c r="A36" s="3">
        <v>15.236812591552734</v>
      </c>
      <c r="B36" s="3">
        <v>55358.54296875</v>
      </c>
      <c r="C36" s="3">
        <v>10.134835243225098</v>
      </c>
      <c r="D36" s="3">
        <v>75380.703125</v>
      </c>
      <c r="F36" s="2">
        <f t="shared" si="0"/>
        <v>15.236812591552734</v>
      </c>
      <c r="G36" s="2">
        <f t="shared" si="1"/>
        <v>12.638936750856164</v>
      </c>
      <c r="H36" s="2">
        <f t="shared" si="2"/>
        <v>10.134835243225098</v>
      </c>
      <c r="I36" s="2">
        <f t="shared" si="3"/>
        <v>25.126901041666667</v>
      </c>
      <c r="K36" s="2">
        <f t="shared" si="4"/>
        <v>15.236812591552734</v>
      </c>
      <c r="L36" s="2">
        <f t="shared" si="5"/>
        <v>18.064285714285713</v>
      </c>
      <c r="M36" s="2">
        <v>20</v>
      </c>
      <c r="N36" s="2">
        <v>25.29</v>
      </c>
      <c r="O36" s="1">
        <f t="shared" si="8"/>
        <v>27.313200000000002</v>
      </c>
    </row>
    <row r="37" spans="1:15" x14ac:dyDescent="0.25">
      <c r="A37" s="3">
        <v>15.736812591552734</v>
      </c>
      <c r="B37" s="3">
        <v>56308.01953125</v>
      </c>
      <c r="C37" s="3">
        <v>10.179329872131348</v>
      </c>
      <c r="D37" s="3">
        <v>75501.9765625</v>
      </c>
      <c r="F37" s="2">
        <f t="shared" si="0"/>
        <v>15.736812591552734</v>
      </c>
      <c r="G37" s="2">
        <f t="shared" si="1"/>
        <v>12.855712221746575</v>
      </c>
      <c r="H37" s="2">
        <f t="shared" si="2"/>
        <v>10.179329872131348</v>
      </c>
      <c r="I37" s="2">
        <f t="shared" si="3"/>
        <v>25.167325520833334</v>
      </c>
      <c r="K37" s="2">
        <f t="shared" si="4"/>
        <v>15.736812591552734</v>
      </c>
      <c r="L37" s="2">
        <f>L36-0.016</f>
        <v>18.048285714285715</v>
      </c>
      <c r="M37" s="2"/>
      <c r="N37" s="2"/>
    </row>
    <row r="38" spans="1:15" x14ac:dyDescent="0.25">
      <c r="A38" s="3">
        <v>15.924312591552734</v>
      </c>
      <c r="B38" s="3">
        <v>56774.07421875</v>
      </c>
      <c r="C38" s="3">
        <v>10.179329872131348</v>
      </c>
      <c r="D38" s="3">
        <v>75501.9765625</v>
      </c>
      <c r="F38" s="2">
        <f t="shared" si="0"/>
        <v>15.924312591552734</v>
      </c>
      <c r="G38" s="2">
        <f t="shared" si="1"/>
        <v>12.962117401541096</v>
      </c>
      <c r="H38" s="2">
        <f t="shared" si="2"/>
        <v>10.179329872131348</v>
      </c>
      <c r="I38" s="2">
        <f t="shared" si="3"/>
        <v>25.167325520833334</v>
      </c>
      <c r="K38" s="2">
        <f t="shared" si="4"/>
        <v>15.924312591552734</v>
      </c>
      <c r="L38" s="2">
        <f>L37-0.022</f>
        <v>18.026285714285716</v>
      </c>
      <c r="M38" s="2"/>
      <c r="N38" s="2"/>
    </row>
    <row r="39" spans="1:15" x14ac:dyDescent="0.25">
      <c r="A39" s="3">
        <v>16.205562591552734</v>
      </c>
      <c r="B39" s="3">
        <v>57668.77734375</v>
      </c>
      <c r="C39" s="3"/>
      <c r="D39" s="3"/>
      <c r="F39" s="2">
        <f t="shared" si="0"/>
        <v>16.205562591552734</v>
      </c>
      <c r="G39" s="2">
        <f t="shared" si="1"/>
        <v>13.16638752140411</v>
      </c>
      <c r="H39" s="2"/>
      <c r="I39" s="2"/>
      <c r="K39" s="2">
        <f t="shared" si="4"/>
        <v>16.205562591552734</v>
      </c>
      <c r="L39" s="2">
        <f t="shared" ref="L39:L42" si="9">L38-0.022</f>
        <v>18.004285714285718</v>
      </c>
      <c r="M39" s="2"/>
      <c r="N39" s="2"/>
    </row>
    <row r="40" spans="1:15" x14ac:dyDescent="0.25">
      <c r="A40" s="3">
        <v>16.627437591552734</v>
      </c>
      <c r="B40" s="3">
        <v>58937.37890625</v>
      </c>
      <c r="C40" s="3"/>
      <c r="D40" s="3"/>
      <c r="F40" s="2">
        <f t="shared" si="0"/>
        <v>16.627437591552734</v>
      </c>
      <c r="G40" s="2">
        <f t="shared" si="1"/>
        <v>13.456022581335617</v>
      </c>
      <c r="H40" s="2"/>
      <c r="I40" s="2"/>
      <c r="K40" s="2">
        <f t="shared" si="4"/>
        <v>16.627437591552734</v>
      </c>
      <c r="L40" s="2">
        <f t="shared" si="9"/>
        <v>17.98228571428572</v>
      </c>
      <c r="M40" s="2"/>
      <c r="N40" s="2"/>
    </row>
    <row r="41" spans="1:15" x14ac:dyDescent="0.25">
      <c r="A41" s="3">
        <v>17.260250091552734</v>
      </c>
      <c r="B41" s="3">
        <v>61090.828125</v>
      </c>
      <c r="C41" s="3"/>
      <c r="D41" s="3"/>
      <c r="F41" s="2">
        <f t="shared" si="0"/>
        <v>17.260250091552734</v>
      </c>
      <c r="G41" s="2">
        <f t="shared" si="1"/>
        <v>13.947677654109588</v>
      </c>
      <c r="H41" s="2"/>
      <c r="I41" s="2"/>
      <c r="K41" s="2">
        <f t="shared" si="4"/>
        <v>17.260250091552734</v>
      </c>
      <c r="L41" s="2">
        <f t="shared" si="9"/>
        <v>17.960285714285721</v>
      </c>
      <c r="M41" s="2"/>
      <c r="N41" s="2"/>
    </row>
    <row r="42" spans="1:15" x14ac:dyDescent="0.25">
      <c r="A42" s="3">
        <v>18.209468841552734</v>
      </c>
      <c r="B42" s="3">
        <v>63970.2421875</v>
      </c>
      <c r="C42" s="3"/>
      <c r="D42" s="3"/>
      <c r="F42" s="2">
        <f t="shared" si="0"/>
        <v>18.209468841552734</v>
      </c>
      <c r="G42" s="2">
        <f t="shared" si="1"/>
        <v>14.605078125</v>
      </c>
      <c r="H42" s="2"/>
      <c r="I42" s="2"/>
      <c r="K42" s="2">
        <f t="shared" si="4"/>
        <v>18.209468841552734</v>
      </c>
      <c r="L42" s="2">
        <f t="shared" si="9"/>
        <v>17.938285714285723</v>
      </c>
      <c r="M42" s="2"/>
      <c r="N42" s="2"/>
    </row>
    <row r="43" spans="1:15" x14ac:dyDescent="0.25">
      <c r="A43" s="3">
        <v>18.565425872802734</v>
      </c>
      <c r="B43" s="3">
        <v>66032.5703125</v>
      </c>
      <c r="C43" s="3"/>
      <c r="D43" s="3"/>
      <c r="F43" s="2">
        <f t="shared" si="0"/>
        <v>18.565425872802734</v>
      </c>
      <c r="G43" s="2">
        <f t="shared" si="1"/>
        <v>15.075929295091324</v>
      </c>
      <c r="H43" s="2"/>
      <c r="I43" s="2"/>
      <c r="K43" s="2">
        <f t="shared" si="4"/>
        <v>18.565425872802734</v>
      </c>
      <c r="L43" s="2"/>
      <c r="M43" s="2"/>
      <c r="N43" s="2"/>
    </row>
    <row r="44" spans="1:15" x14ac:dyDescent="0.25">
      <c r="A44" s="3">
        <v>19.099361419677734</v>
      </c>
      <c r="B44" s="3">
        <v>68274.078125</v>
      </c>
      <c r="C44" s="3"/>
      <c r="D44" s="3"/>
      <c r="F44" s="2">
        <f t="shared" si="0"/>
        <v>19.099361419677734</v>
      </c>
      <c r="G44" s="2">
        <f t="shared" si="1"/>
        <v>15.587689069634703</v>
      </c>
      <c r="H44" s="2"/>
      <c r="I44" s="2"/>
      <c r="K44" s="2">
        <f t="shared" si="4"/>
        <v>19.099361419677734</v>
      </c>
      <c r="L44" s="2"/>
      <c r="M44" s="2"/>
      <c r="N44" s="2"/>
    </row>
    <row r="45" spans="1:15" x14ac:dyDescent="0.25">
      <c r="A45" s="3">
        <v>19.900264739990234</v>
      </c>
      <c r="B45" s="3">
        <v>70763.9375</v>
      </c>
      <c r="C45" s="3"/>
      <c r="D45" s="3"/>
      <c r="F45" s="2">
        <f t="shared" si="0"/>
        <v>19.900264739990234</v>
      </c>
      <c r="G45" s="2">
        <f t="shared" si="1"/>
        <v>16.156150114155253</v>
      </c>
      <c r="H45" s="2"/>
      <c r="I45" s="2"/>
      <c r="K45" s="2">
        <f t="shared" si="4"/>
        <v>19.900264739990234</v>
      </c>
      <c r="L45" s="2"/>
      <c r="M45" s="2"/>
      <c r="N45" s="2"/>
    </row>
    <row r="46" spans="1:15" x14ac:dyDescent="0.25">
      <c r="A46" s="3">
        <v>20</v>
      </c>
      <c r="B46" s="3">
        <v>71034.1171875</v>
      </c>
      <c r="C46" s="3"/>
      <c r="D46" s="3"/>
      <c r="F46" s="2">
        <f t="shared" si="0"/>
        <v>20</v>
      </c>
      <c r="G46" s="2">
        <f t="shared" si="1"/>
        <v>16.217834974315068</v>
      </c>
      <c r="H46" s="2"/>
      <c r="I46" s="2"/>
      <c r="K46" s="2">
        <f t="shared" si="4"/>
        <v>20</v>
      </c>
      <c r="L46" s="2"/>
      <c r="M46" s="2"/>
      <c r="N46" s="2"/>
    </row>
    <row r="47" spans="1:15" x14ac:dyDescent="0.25">
      <c r="A47" s="2"/>
      <c r="B47" s="2"/>
      <c r="C47" s="2"/>
      <c r="D47" s="2"/>
      <c r="F47" s="2"/>
      <c r="G47" s="2"/>
      <c r="H47" s="2"/>
      <c r="I47" s="2"/>
      <c r="K47" s="2"/>
      <c r="L47" s="2"/>
      <c r="M47" s="2"/>
      <c r="N47" s="2"/>
    </row>
    <row r="48" spans="1:15" x14ac:dyDescent="0.25">
      <c r="A48" s="2"/>
      <c r="B48" s="2"/>
      <c r="C48" s="2"/>
      <c r="D48" s="2"/>
      <c r="F48" s="2"/>
      <c r="G48" s="2"/>
      <c r="H48" s="2"/>
      <c r="I48" s="2"/>
      <c r="K48" s="2"/>
      <c r="L48" s="2"/>
      <c r="M48" s="2"/>
      <c r="N48" s="2"/>
    </row>
    <row r="49" spans="1:14" x14ac:dyDescent="0.25">
      <c r="A49" s="2"/>
      <c r="B49" s="2"/>
      <c r="C49" s="2"/>
      <c r="D49" s="2"/>
      <c r="F49" s="2"/>
      <c r="G49" s="2"/>
      <c r="H49" s="2"/>
      <c r="I49" s="2"/>
      <c r="K49" s="2"/>
      <c r="L49" s="2"/>
      <c r="M49" s="2"/>
      <c r="N49" s="2"/>
    </row>
    <row r="50" spans="1:14" x14ac:dyDescent="0.25">
      <c r="A50" s="2"/>
      <c r="B50" s="2"/>
      <c r="C50" s="2"/>
      <c r="D50" s="2"/>
      <c r="F50" s="2"/>
      <c r="G50" s="2"/>
      <c r="H50" s="2"/>
      <c r="I50" s="2"/>
      <c r="K50" s="2"/>
      <c r="L50" s="2"/>
      <c r="M50" s="2"/>
      <c r="N50" s="2"/>
    </row>
    <row r="51" spans="1:14" x14ac:dyDescent="0.25">
      <c r="A51" s="2"/>
      <c r="B51" s="2"/>
      <c r="C51" s="2"/>
      <c r="D51" s="2"/>
      <c r="F51" s="2"/>
      <c r="G51" s="2"/>
      <c r="H51" s="2"/>
      <c r="I51" s="2"/>
      <c r="K51" s="2"/>
      <c r="L51" s="2"/>
      <c r="M51" s="2"/>
      <c r="N51" s="2"/>
    </row>
    <row r="52" spans="1:14" x14ac:dyDescent="0.25">
      <c r="A52" s="2"/>
      <c r="B52" s="2"/>
      <c r="C52" s="2"/>
      <c r="D52" s="2"/>
      <c r="F52" s="2"/>
      <c r="G52" s="2"/>
      <c r="H52" s="2"/>
      <c r="I52" s="2"/>
      <c r="K52" s="2"/>
      <c r="L52" s="2"/>
      <c r="M52" s="2"/>
      <c r="N52" s="2"/>
    </row>
    <row r="53" spans="1:14" x14ac:dyDescent="0.25">
      <c r="A53" s="2"/>
      <c r="B53" s="2"/>
      <c r="C53" s="2"/>
      <c r="D53" s="2"/>
      <c r="F53" s="2"/>
      <c r="G53" s="2"/>
      <c r="H53" s="2"/>
      <c r="I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F54" s="2"/>
      <c r="G54" s="2"/>
      <c r="H54" s="2"/>
      <c r="I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F55" s="2"/>
      <c r="G55" s="2"/>
      <c r="H55" s="2"/>
      <c r="I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F56" s="2"/>
      <c r="G56" s="2"/>
      <c r="H56" s="2"/>
      <c r="I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F57" s="2"/>
      <c r="G57" s="2"/>
      <c r="H57" s="2"/>
      <c r="I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F58" s="2"/>
      <c r="G58" s="2"/>
      <c r="H58" s="2"/>
      <c r="I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F59" s="2"/>
      <c r="G59" s="2"/>
      <c r="H59" s="2"/>
      <c r="I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F60" s="2"/>
      <c r="G60" s="2"/>
      <c r="H60" s="2"/>
      <c r="I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F61" s="2"/>
      <c r="G61" s="2"/>
      <c r="H61" s="2"/>
      <c r="I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F62" s="2"/>
      <c r="G62" s="2"/>
      <c r="H62" s="2"/>
      <c r="I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F63" s="2"/>
      <c r="G63" s="2"/>
      <c r="H63" s="2"/>
      <c r="I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F64" s="2"/>
      <c r="G64" s="2"/>
      <c r="H64" s="2"/>
      <c r="I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F65" s="2"/>
      <c r="G65" s="2"/>
      <c r="H65" s="2"/>
      <c r="I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F66" s="2"/>
      <c r="G66" s="2"/>
      <c r="H66" s="2"/>
      <c r="I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F67" s="2"/>
      <c r="G67" s="2"/>
      <c r="H67" s="2"/>
      <c r="I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F68" s="2"/>
      <c r="G68" s="2"/>
      <c r="H68" s="2"/>
      <c r="I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F69" s="2"/>
      <c r="G69" s="2"/>
      <c r="H69" s="2"/>
      <c r="I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F70" s="2"/>
      <c r="G70" s="2"/>
      <c r="H70" s="2"/>
      <c r="I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F71" s="2"/>
      <c r="G71" s="2"/>
      <c r="H71" s="2"/>
      <c r="I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F72" s="2"/>
      <c r="G72" s="2"/>
      <c r="H72" s="2"/>
      <c r="I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F73" s="2"/>
      <c r="G73" s="2"/>
      <c r="H73" s="2"/>
      <c r="I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F74" s="2"/>
      <c r="G74" s="2"/>
      <c r="H74" s="2"/>
      <c r="I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F75" s="2"/>
      <c r="G75" s="2"/>
      <c r="H75" s="2"/>
      <c r="I75" s="2"/>
      <c r="K75" s="2"/>
      <c r="L75" s="2"/>
      <c r="M75" s="2"/>
      <c r="N75" s="2"/>
    </row>
    <row r="76" spans="1:14" x14ac:dyDescent="0.25">
      <c r="A76" s="2"/>
      <c r="B76" s="2"/>
      <c r="C76" s="2"/>
      <c r="D76" s="2"/>
      <c r="F76" s="2"/>
      <c r="G76" s="2"/>
      <c r="H76" s="2"/>
      <c r="I76" s="2"/>
      <c r="K76" s="2"/>
      <c r="L76" s="2"/>
      <c r="M76" s="2"/>
      <c r="N76" s="2"/>
    </row>
    <row r="77" spans="1:14" x14ac:dyDescent="0.25">
      <c r="A77" s="2"/>
      <c r="B77" s="2"/>
      <c r="C77" s="2"/>
      <c r="D77" s="2"/>
      <c r="F77" s="2"/>
      <c r="G77" s="2"/>
      <c r="H77" s="2"/>
      <c r="I77" s="2"/>
      <c r="K77" s="2"/>
      <c r="L77" s="2"/>
      <c r="M77" s="2"/>
      <c r="N77" s="2"/>
    </row>
    <row r="78" spans="1:14" x14ac:dyDescent="0.25">
      <c r="A78" s="2"/>
      <c r="B78" s="2"/>
      <c r="C78" s="2"/>
      <c r="D78" s="2"/>
      <c r="F78" s="2"/>
      <c r="G78" s="2"/>
      <c r="H78" s="2"/>
      <c r="I78" s="2"/>
      <c r="K78" s="2"/>
      <c r="L78" s="2"/>
      <c r="M78" s="2"/>
      <c r="N78" s="2"/>
    </row>
    <row r="79" spans="1:14" x14ac:dyDescent="0.25">
      <c r="A79" s="2"/>
      <c r="B79" s="2"/>
      <c r="C79" s="2"/>
      <c r="D79" s="2"/>
      <c r="F79" s="2"/>
      <c r="G79" s="2"/>
      <c r="H79" s="2"/>
      <c r="I79" s="2"/>
      <c r="K79" s="2"/>
      <c r="L79" s="2"/>
      <c r="M79" s="2"/>
      <c r="N79" s="2"/>
    </row>
    <row r="80" spans="1:14" x14ac:dyDescent="0.25">
      <c r="A80" s="2"/>
      <c r="B80" s="2"/>
      <c r="C80" s="2"/>
      <c r="D80" s="2"/>
      <c r="F80" s="2"/>
      <c r="G80" s="2"/>
      <c r="H80" s="2"/>
      <c r="I80" s="2"/>
      <c r="K80" s="2"/>
      <c r="L80" s="2"/>
      <c r="M80" s="2"/>
      <c r="N80" s="2"/>
    </row>
    <row r="81" spans="1:14" x14ac:dyDescent="0.25">
      <c r="A81" s="2"/>
      <c r="B81" s="2"/>
      <c r="C81" s="2"/>
      <c r="D81" s="2"/>
      <c r="F81" s="2"/>
      <c r="G81" s="2"/>
      <c r="H81" s="2"/>
      <c r="I81" s="2"/>
      <c r="K81" s="2"/>
      <c r="L81" s="2"/>
      <c r="M81" s="2"/>
      <c r="N81" s="2"/>
    </row>
    <row r="82" spans="1:14" x14ac:dyDescent="0.25">
      <c r="A82" s="2"/>
      <c r="B82" s="2"/>
      <c r="C82" s="2"/>
      <c r="D82" s="2"/>
      <c r="F82" s="2"/>
      <c r="G82" s="2"/>
      <c r="H82" s="2"/>
      <c r="I82" s="2"/>
      <c r="K82" s="2"/>
      <c r="L82" s="2"/>
      <c r="M82" s="2"/>
      <c r="N82" s="2"/>
    </row>
    <row r="83" spans="1:14" x14ac:dyDescent="0.25">
      <c r="A83" s="2"/>
      <c r="B83" s="2"/>
      <c r="C83" s="2"/>
      <c r="D83" s="2"/>
      <c r="F83" s="2"/>
      <c r="G83" s="2"/>
      <c r="H83" s="2"/>
      <c r="I83" s="2"/>
      <c r="K83" s="2"/>
      <c r="L83" s="2"/>
      <c r="M83" s="2"/>
      <c r="N83" s="2"/>
    </row>
    <row r="84" spans="1:14" x14ac:dyDescent="0.25">
      <c r="A84" s="2"/>
      <c r="B84" s="2"/>
      <c r="C84" s="2"/>
      <c r="D84" s="2"/>
      <c r="F84" s="2"/>
      <c r="G84" s="2"/>
      <c r="H84" s="2"/>
      <c r="I84" s="2"/>
      <c r="K84" s="2"/>
      <c r="L84" s="2"/>
      <c r="M84" s="2"/>
      <c r="N84" s="2"/>
    </row>
    <row r="85" spans="1:14" x14ac:dyDescent="0.25">
      <c r="A85" s="2"/>
      <c r="B85" s="2"/>
      <c r="C85" s="2"/>
      <c r="D85" s="2"/>
      <c r="F85" s="2"/>
      <c r="G85" s="2"/>
      <c r="H85" s="2"/>
      <c r="I85" s="2"/>
      <c r="K85" s="2"/>
      <c r="L85" s="2"/>
      <c r="M85" s="2"/>
      <c r="N85" s="2"/>
    </row>
    <row r="86" spans="1:14" x14ac:dyDescent="0.25">
      <c r="A86" s="2"/>
      <c r="B86" s="2"/>
      <c r="C86" s="2"/>
      <c r="D86" s="2"/>
      <c r="F86" s="2"/>
      <c r="G86" s="2"/>
      <c r="H86" s="2"/>
      <c r="I86" s="2"/>
      <c r="K86" s="2"/>
      <c r="L86" s="2"/>
      <c r="M86" s="2"/>
      <c r="N86" s="2"/>
    </row>
    <row r="87" spans="1:14" x14ac:dyDescent="0.25">
      <c r="A87" s="2"/>
      <c r="B87" s="2"/>
      <c r="C87" s="2"/>
      <c r="D87" s="2"/>
      <c r="F87" s="2"/>
      <c r="G87" s="2"/>
      <c r="H87" s="2"/>
      <c r="I87" s="2"/>
      <c r="K87" s="2"/>
      <c r="L87" s="2"/>
      <c r="M87" s="2"/>
      <c r="N87" s="2"/>
    </row>
    <row r="88" spans="1:14" x14ac:dyDescent="0.25">
      <c r="A88" s="2"/>
      <c r="B88" s="2"/>
      <c r="C88" s="2"/>
      <c r="D88" s="2"/>
      <c r="F88" s="2"/>
      <c r="G88" s="2"/>
      <c r="H88" s="2"/>
      <c r="I88" s="2"/>
      <c r="K88" s="2"/>
      <c r="L88" s="2"/>
      <c r="M88" s="2"/>
      <c r="N88" s="2"/>
    </row>
    <row r="89" spans="1:14" x14ac:dyDescent="0.25">
      <c r="A89" s="2"/>
      <c r="B89" s="2"/>
      <c r="C89" s="2"/>
      <c r="D89" s="2"/>
      <c r="F89" s="2"/>
      <c r="G89" s="2"/>
      <c r="H89" s="2"/>
      <c r="I89" s="2"/>
      <c r="K89" s="2"/>
      <c r="L89" s="2"/>
      <c r="M89" s="2"/>
      <c r="N89" s="2"/>
    </row>
    <row r="90" spans="1:14" x14ac:dyDescent="0.25">
      <c r="A90" s="2"/>
      <c r="B90" s="2"/>
      <c r="C90" s="2"/>
      <c r="D90" s="2"/>
      <c r="F90" s="2"/>
      <c r="G90" s="2"/>
      <c r="H90" s="2"/>
      <c r="I90" s="2"/>
      <c r="K90" s="2"/>
      <c r="L90" s="2"/>
      <c r="M90" s="2"/>
      <c r="N90" s="2"/>
    </row>
    <row r="91" spans="1:14" x14ac:dyDescent="0.25">
      <c r="A91" s="2"/>
      <c r="B91" s="2"/>
      <c r="C91" s="2"/>
      <c r="D91" s="2"/>
      <c r="F91" s="2"/>
      <c r="G91" s="2"/>
      <c r="H91" s="2"/>
      <c r="I91" s="2"/>
      <c r="K91" s="2"/>
      <c r="L91" s="2"/>
      <c r="M91" s="2"/>
      <c r="N91" s="2"/>
    </row>
    <row r="92" spans="1:14" x14ac:dyDescent="0.25">
      <c r="A92" s="2"/>
      <c r="B92" s="2"/>
      <c r="C92" s="2"/>
      <c r="D92" s="2"/>
      <c r="F92" s="2"/>
      <c r="G92" s="2"/>
      <c r="H92" s="2"/>
      <c r="I92" s="2"/>
      <c r="K92" s="2"/>
      <c r="L92" s="2"/>
      <c r="M92" s="2"/>
      <c r="N92" s="2"/>
    </row>
    <row r="93" spans="1:14" x14ac:dyDescent="0.25">
      <c r="A93" s="2"/>
      <c r="B93" s="2"/>
      <c r="C93" s="2"/>
      <c r="D93" s="2"/>
      <c r="F93" s="2"/>
      <c r="G93" s="2"/>
      <c r="H93" s="2"/>
      <c r="I93" s="2"/>
      <c r="K93" s="2"/>
      <c r="L93" s="2"/>
      <c r="M93" s="2"/>
      <c r="N93" s="2"/>
    </row>
    <row r="94" spans="1:14" x14ac:dyDescent="0.25">
      <c r="A94" s="2"/>
      <c r="B94" s="2"/>
      <c r="C94" s="2"/>
      <c r="D94" s="2"/>
      <c r="F94" s="2"/>
      <c r="G94" s="2"/>
      <c r="H94" s="2"/>
      <c r="I94" s="2"/>
      <c r="K94" s="2"/>
      <c r="L94" s="2"/>
      <c r="M94" s="2"/>
      <c r="N94" s="2"/>
    </row>
    <row r="95" spans="1:14" x14ac:dyDescent="0.25">
      <c r="A95" s="2"/>
      <c r="B95" s="2"/>
      <c r="C95" s="2"/>
      <c r="D95" s="2"/>
      <c r="F95" s="2"/>
      <c r="G95" s="2"/>
      <c r="H95" s="2"/>
      <c r="I95" s="2"/>
      <c r="K95" s="2"/>
      <c r="L95" s="2"/>
      <c r="M95" s="2"/>
      <c r="N95" s="2"/>
    </row>
    <row r="96" spans="1:14" x14ac:dyDescent="0.25">
      <c r="A96" s="2"/>
      <c r="B96" s="2"/>
      <c r="C96" s="2"/>
      <c r="D96" s="2"/>
      <c r="F96" s="2"/>
      <c r="G96" s="2"/>
      <c r="H96" s="2"/>
      <c r="I96" s="2"/>
      <c r="K96" s="2"/>
      <c r="L96" s="2"/>
      <c r="M96" s="2"/>
      <c r="N96" s="2"/>
    </row>
    <row r="97" spans="1:14" x14ac:dyDescent="0.25">
      <c r="A97" s="2"/>
      <c r="B97" s="2"/>
      <c r="C97" s="2"/>
      <c r="D97" s="2"/>
      <c r="F97" s="2"/>
      <c r="G97" s="2"/>
      <c r="H97" s="2"/>
      <c r="I97" s="2"/>
      <c r="K97" s="2"/>
      <c r="L97" s="2"/>
      <c r="M97" s="2"/>
      <c r="N97" s="2"/>
    </row>
    <row r="98" spans="1:14" x14ac:dyDescent="0.25">
      <c r="A98" s="2"/>
      <c r="B98" s="2"/>
      <c r="C98" s="2"/>
      <c r="D98" s="2"/>
      <c r="F98" s="2"/>
      <c r="G98" s="2"/>
      <c r="H98" s="2"/>
      <c r="I98" s="2"/>
      <c r="K98" s="2"/>
      <c r="L98" s="2"/>
      <c r="M98" s="2"/>
      <c r="N98" s="2"/>
    </row>
    <row r="99" spans="1:14" x14ac:dyDescent="0.25">
      <c r="A99" s="2"/>
      <c r="B99" s="2"/>
      <c r="C99" s="2"/>
      <c r="D99" s="2"/>
      <c r="F99" s="2"/>
      <c r="G99" s="2"/>
      <c r="H99" s="2"/>
      <c r="I99" s="2"/>
      <c r="K99" s="2"/>
      <c r="L99" s="2"/>
      <c r="M99" s="2"/>
      <c r="N99" s="2"/>
    </row>
    <row r="100" spans="1:14" x14ac:dyDescent="0.25">
      <c r="A100" s="2"/>
      <c r="B100" s="2"/>
      <c r="C100" s="2"/>
      <c r="D100" s="2"/>
      <c r="F100" s="2"/>
      <c r="G100" s="2"/>
      <c r="H100" s="2"/>
      <c r="I100" s="2"/>
      <c r="K100" s="2"/>
      <c r="L100" s="2"/>
      <c r="M100" s="2"/>
      <c r="N100" s="2"/>
    </row>
    <row r="101" spans="1:14" x14ac:dyDescent="0.25">
      <c r="A101" s="2"/>
      <c r="B101" s="2"/>
      <c r="C101" s="2"/>
      <c r="D101" s="2"/>
      <c r="F101" s="2"/>
      <c r="G101" s="2"/>
      <c r="H101" s="2"/>
      <c r="I101" s="2"/>
      <c r="K101" s="2"/>
      <c r="L101" s="2"/>
      <c r="M101" s="2"/>
      <c r="N101" s="2"/>
    </row>
    <row r="102" spans="1:14" x14ac:dyDescent="0.25">
      <c r="A102" s="2"/>
      <c r="B102" s="2"/>
      <c r="C102" s="2"/>
      <c r="D102" s="2"/>
      <c r="F102" s="2"/>
      <c r="G102" s="2"/>
      <c r="H102" s="2"/>
      <c r="I102" s="2"/>
      <c r="K102" s="2"/>
      <c r="L102" s="2"/>
      <c r="M102" s="2"/>
      <c r="N102" s="2"/>
    </row>
    <row r="103" spans="1:14" x14ac:dyDescent="0.25">
      <c r="A103" s="2"/>
      <c r="B103" s="2"/>
      <c r="C103" s="2"/>
      <c r="D103" s="2"/>
      <c r="F103" s="2"/>
      <c r="G103" s="2"/>
      <c r="H103" s="2"/>
      <c r="I103" s="2"/>
      <c r="K103" s="2"/>
      <c r="L103" s="2"/>
      <c r="M103" s="2"/>
      <c r="N103" s="2"/>
    </row>
    <row r="104" spans="1:14" x14ac:dyDescent="0.25">
      <c r="A104" s="2"/>
      <c r="B104" s="2"/>
      <c r="C104" s="2"/>
      <c r="D104" s="2"/>
      <c r="F104" s="2"/>
      <c r="G104" s="2"/>
      <c r="H104" s="2"/>
      <c r="I104" s="2"/>
      <c r="K104" s="2"/>
      <c r="L104" s="2"/>
      <c r="M104" s="2"/>
      <c r="N104" s="2"/>
    </row>
    <row r="105" spans="1:14" x14ac:dyDescent="0.25">
      <c r="A105" s="2"/>
      <c r="B105" s="2"/>
      <c r="C105" s="2"/>
      <c r="D105" s="2"/>
      <c r="F105" s="2"/>
      <c r="G105" s="2"/>
      <c r="H105" s="2"/>
      <c r="I105" s="2"/>
      <c r="K105" s="2"/>
      <c r="L105" s="2"/>
      <c r="M105" s="2"/>
      <c r="N105" s="2"/>
    </row>
    <row r="106" spans="1:14" x14ac:dyDescent="0.25">
      <c r="A106" s="2"/>
      <c r="B106" s="2"/>
      <c r="C106" s="2"/>
      <c r="D106" s="2"/>
      <c r="F106" s="2"/>
      <c r="G106" s="2"/>
      <c r="H106" s="2"/>
      <c r="I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F107" s="2"/>
      <c r="G107" s="2"/>
      <c r="H107" s="2"/>
      <c r="I107" s="2"/>
      <c r="K107" s="2"/>
      <c r="L107" s="2"/>
      <c r="M107" s="2"/>
      <c r="N107" s="2"/>
    </row>
    <row r="108" spans="1:14" x14ac:dyDescent="0.25">
      <c r="A108" s="2"/>
      <c r="B108" s="2"/>
      <c r="C108" s="2"/>
      <c r="D108" s="2"/>
      <c r="F108" s="2"/>
      <c r="G108" s="2"/>
      <c r="H108" s="2"/>
      <c r="I108" s="2"/>
      <c r="K108" s="2"/>
      <c r="L108" s="2"/>
      <c r="M108" s="2"/>
      <c r="N108" s="2"/>
    </row>
  </sheetData>
  <mergeCells count="9">
    <mergeCell ref="K1:N1"/>
    <mergeCell ref="K2:L2"/>
    <mergeCell ref="M2:N2"/>
    <mergeCell ref="A1:D1"/>
    <mergeCell ref="F1:I1"/>
    <mergeCell ref="A2:B2"/>
    <mergeCell ref="C2:D2"/>
    <mergeCell ref="F2:G2"/>
    <mergeCell ref="H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Monotonic-Circular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Rashadul Islam</dc:creator>
  <cp:lastModifiedBy>Rashadul Islam</cp:lastModifiedBy>
  <dcterms:created xsi:type="dcterms:W3CDTF">2015-06-05T18:17:20Z</dcterms:created>
  <dcterms:modified xsi:type="dcterms:W3CDTF">2025-07-30T18:36:11Z</dcterms:modified>
</cp:coreProperties>
</file>